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Z:\cmgarcia\Marcela Calidad ok\15. CONSOLIDADO MAPAS DE RIESGO\RIESGOS ANTICORRUPCIÓN\2017\Primer corte 2017\Matriz Final - abril 2017\"/>
    </mc:Choice>
  </mc:AlternateContent>
  <bookViews>
    <workbookView xWindow="0" yWindow="0" windowWidth="20490" windowHeight="7530" firstSheet="1" activeTab="2"/>
  </bookViews>
  <sheets>
    <sheet name="INFORMACIÓN" sheetId="6" state="hidden" r:id="rId1"/>
    <sheet name="POLITICA RIESGOS" sheetId="14" r:id="rId2"/>
    <sheet name="COMPONENTE 1 -MATRIZ DE RIESGOS" sheetId="8" r:id="rId3"/>
    <sheet name="COMPONENTE 2 - ANTITRAMITES" sheetId="9" r:id="rId4"/>
    <sheet name="COMP. 3 - RENDICION DE CUENTAS" sheetId="10" r:id="rId5"/>
    <sheet name="COMP. 4 - ATENCION AL CIUDADANO" sheetId="11" r:id="rId6"/>
    <sheet name="COMPONENTE 5 - TRANSPARENCIA" sheetId="12" r:id="rId7"/>
    <sheet name="COMP.6 -INICIATIVAS ADICIONALES" sheetId="13" r:id="rId8"/>
    <sheet name="Hoja1" sheetId="15"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2" hidden="1">'COMPONENTE 1 -MATRIZ DE RIESGOS'!$C$8:$AU$53</definedName>
    <definedName name="_xlnm.Print_Area" localSheetId="2">'COMPONENTE 1 -MATRIZ DE RIESGOS'!$A$1:$AS$54</definedName>
    <definedName name="_xlnm.Print_Area" localSheetId="1">'POLITICA RIESGOS'!$A$1:$AT$4</definedName>
    <definedName name="Clasificacion" localSheetId="2">#REF!</definedName>
    <definedName name="Clasificacion" localSheetId="1">#REF!</definedName>
    <definedName name="Clasificacion">#REF!</definedName>
    <definedName name="DI" localSheetId="1">INFORMACIÓN!#REF!</definedName>
    <definedName name="DI">INFORMACIÓN!#REF!</definedName>
    <definedName name="DIA" localSheetId="0">INFORMACIÓN!$AB$3:$AB$18</definedName>
    <definedName name="Frecuencia">[1]Hoja1!$C$2:$C$8</definedName>
    <definedName name="Herramienta">[1]Hoja1!$E$2:$E$10</definedName>
    <definedName name="Impacto">[2]INFORMACIÓN!$L$13:$L$17</definedName>
    <definedName name="Probabilidad">[2]INFORMACIÓN!$H$4:$H$8</definedName>
    <definedName name="Proceso">[2]INFORMACIÓN!$A$3:$A$15</definedName>
    <definedName name="Procesos" localSheetId="2">#REF!</definedName>
    <definedName name="Procesos" localSheetId="1">#REF!</definedName>
    <definedName name="Procesos">#REF!</definedName>
    <definedName name="Tendencia">[1]Hoja1!$D$2:$D$4</definedName>
    <definedName name="Tipo">[1]Hoja1!$A$2:$A$8</definedName>
    <definedName name="_xlnm.Print_Titles" localSheetId="2">'COMPONENTE 1 -MATRIZ DE RIESGOS'!$9:$9</definedName>
    <definedName name="_xlnm.Print_Titles" localSheetId="1">'POLITICA RIESGOS'!#REF!</definedName>
  </definedNames>
  <calcPr calcId="171027"/>
</workbook>
</file>

<file path=xl/calcChain.xml><?xml version="1.0" encoding="utf-8"?>
<calcChain xmlns="http://schemas.openxmlformats.org/spreadsheetml/2006/main">
  <c r="P37" i="8" l="1"/>
  <c r="N37" i="8"/>
  <c r="T37" i="8" s="1"/>
  <c r="U37" i="8" s="1"/>
  <c r="T36" i="8"/>
  <c r="U36" i="8" s="1"/>
  <c r="P36" i="8"/>
  <c r="N36" i="8"/>
  <c r="P35" i="8"/>
  <c r="T35" i="8" s="1"/>
  <c r="U35" i="8" s="1"/>
  <c r="N35" i="8"/>
  <c r="AL34" i="8"/>
  <c r="P34" i="8"/>
  <c r="N34" i="8"/>
  <c r="T34" i="8" s="1"/>
  <c r="U34" i="8" s="1"/>
  <c r="AL29" i="8" l="1"/>
  <c r="AL28" i="8"/>
  <c r="AD27" i="8"/>
  <c r="AL27" i="8" s="1"/>
  <c r="AD26" i="8"/>
  <c r="AL26" i="8" s="1"/>
  <c r="AD25" i="8"/>
  <c r="AL25" i="8" s="1"/>
  <c r="P29" i="8"/>
  <c r="N29" i="8"/>
  <c r="P28" i="8"/>
  <c r="N28" i="8"/>
  <c r="P27" i="8"/>
  <c r="N27" i="8"/>
  <c r="P26" i="8"/>
  <c r="N26" i="8"/>
  <c r="P25" i="8"/>
  <c r="N25" i="8"/>
  <c r="T26" i="8" l="1"/>
  <c r="U26" i="8" s="1"/>
  <c r="T28" i="8"/>
  <c r="U28" i="8" s="1"/>
  <c r="T25" i="8"/>
  <c r="U25" i="8" s="1"/>
  <c r="T27" i="8"/>
  <c r="U27" i="8" s="1"/>
  <c r="T29" i="8"/>
  <c r="U29" i="8" s="1"/>
  <c r="N14" i="8"/>
  <c r="AL46" i="8" l="1"/>
  <c r="AL47" i="8"/>
  <c r="AL45" i="8"/>
  <c r="AL23" i="8"/>
  <c r="AL24" i="8"/>
  <c r="AL30" i="8"/>
  <c r="AL31" i="8"/>
  <c r="AL32" i="8"/>
  <c r="AL33" i="8"/>
  <c r="AL38" i="8"/>
  <c r="AL39" i="8"/>
  <c r="AL40" i="8"/>
  <c r="AL41" i="8"/>
  <c r="AL42" i="8"/>
  <c r="AL43" i="8"/>
  <c r="AL44" i="8"/>
  <c r="AL14" i="8"/>
  <c r="AL15" i="8"/>
  <c r="AL16" i="8"/>
  <c r="AL17" i="8"/>
  <c r="AL18" i="8"/>
  <c r="AL19" i="8"/>
  <c r="AL20" i="8"/>
  <c r="AL21" i="8"/>
  <c r="AL22" i="8"/>
  <c r="AL11" i="8"/>
  <c r="AL12" i="8"/>
  <c r="AL13" i="8"/>
  <c r="AL10" i="8"/>
  <c r="U44" i="8"/>
  <c r="P23" i="8"/>
  <c r="N23" i="8"/>
  <c r="P47" i="8"/>
  <c r="N47" i="8"/>
  <c r="P46" i="8"/>
  <c r="N46" i="8"/>
  <c r="P45" i="8"/>
  <c r="N45" i="8"/>
  <c r="P43" i="8"/>
  <c r="N43" i="8"/>
  <c r="P42" i="8"/>
  <c r="N42" i="8"/>
  <c r="T41" i="8"/>
  <c r="U41" i="8" s="1"/>
  <c r="N40" i="8"/>
  <c r="T40" i="8" s="1"/>
  <c r="U40" i="8" s="1"/>
  <c r="P39" i="8"/>
  <c r="T39" i="8" s="1"/>
  <c r="U39" i="8" s="1"/>
  <c r="N38" i="8"/>
  <c r="P38" i="8"/>
  <c r="N24" i="8"/>
  <c r="P24" i="8"/>
  <c r="N33" i="8"/>
  <c r="P33" i="8"/>
  <c r="N32" i="8"/>
  <c r="P32" i="8"/>
  <c r="N31" i="8"/>
  <c r="P31" i="8"/>
  <c r="N30" i="8"/>
  <c r="P30" i="8"/>
  <c r="N22" i="8"/>
  <c r="P22" i="8"/>
  <c r="N21" i="8"/>
  <c r="P21" i="8"/>
  <c r="N20" i="8"/>
  <c r="P20" i="8"/>
  <c r="N19" i="8"/>
  <c r="P19" i="8"/>
  <c r="N17" i="8"/>
  <c r="P17" i="8"/>
  <c r="N16" i="8"/>
  <c r="P16" i="8"/>
  <c r="N15" i="8"/>
  <c r="P15" i="8"/>
  <c r="P14" i="8"/>
  <c r="T14" i="8" s="1"/>
  <c r="U14" i="8" s="1"/>
  <c r="P13" i="8"/>
  <c r="T13" i="8" s="1"/>
  <c r="U13" i="8" s="1"/>
  <c r="N11" i="8"/>
  <c r="P11" i="8"/>
  <c r="N10" i="8"/>
  <c r="P12" i="8"/>
  <c r="N12" i="8"/>
  <c r="P10" i="8"/>
  <c r="AD4" i="6"/>
  <c r="AD5" i="6"/>
  <c r="AD6" i="6"/>
  <c r="AD7" i="6"/>
  <c r="AD8" i="6"/>
  <c r="AD9" i="6"/>
  <c r="AB4" i="6"/>
  <c r="AB5" i="6"/>
  <c r="AB6" i="6"/>
  <c r="AB7" i="6"/>
  <c r="AB8" i="6"/>
  <c r="AB9" i="6"/>
  <c r="AB10" i="6"/>
  <c r="AB11" i="6"/>
  <c r="AB12" i="6"/>
  <c r="AB13" i="6"/>
  <c r="AB14" i="6"/>
  <c r="AB15" i="6"/>
  <c r="AB16" i="6"/>
  <c r="AB17" i="6"/>
  <c r="AB18" i="6"/>
  <c r="T17" i="8" l="1"/>
  <c r="U17" i="8" s="1"/>
  <c r="T20" i="8"/>
  <c r="U20" i="8" s="1"/>
  <c r="T22" i="8"/>
  <c r="U22" i="8" s="1"/>
  <c r="T21" i="8"/>
  <c r="U21" i="8" s="1"/>
  <c r="T19" i="8"/>
  <c r="U19" i="8" s="1"/>
  <c r="T12" i="8"/>
  <c r="U12" i="8" s="1"/>
  <c r="T11" i="8"/>
  <c r="U11" i="8" s="1"/>
  <c r="T31" i="8"/>
  <c r="U31" i="8" s="1"/>
  <c r="T33" i="8"/>
  <c r="U33" i="8" s="1"/>
  <c r="T24" i="8"/>
  <c r="U24" i="8" s="1"/>
  <c r="T38" i="8"/>
  <c r="U38" i="8" s="1"/>
  <c r="T10" i="8"/>
  <c r="U10" i="8" s="1"/>
  <c r="T16" i="8"/>
  <c r="U16" i="8" s="1"/>
  <c r="T15" i="8"/>
  <c r="U15" i="8" s="1"/>
  <c r="T30" i="8"/>
  <c r="U30" i="8" s="1"/>
  <c r="T32" i="8"/>
  <c r="U32" i="8" s="1"/>
  <c r="T43" i="8"/>
  <c r="U43" i="8" s="1"/>
  <c r="T47" i="8"/>
  <c r="U47" i="8" s="1"/>
  <c r="T42" i="8"/>
  <c r="U42" i="8" s="1"/>
  <c r="T45" i="8"/>
  <c r="U45" i="8" s="1"/>
  <c r="T46" i="8"/>
  <c r="U46" i="8" s="1"/>
  <c r="T23" i="8"/>
  <c r="U23" i="8" s="1"/>
</calcChain>
</file>

<file path=xl/comments1.xml><?xml version="1.0" encoding="utf-8"?>
<comments xmlns="http://schemas.openxmlformats.org/spreadsheetml/2006/main">
  <authors>
    <author xml:space="preserve"> </author>
  </authors>
  <commentList>
    <comment ref="Q8" authorId="0" shapeId="0">
      <text>
        <r>
          <rPr>
            <b/>
            <sz val="8"/>
            <color rgb="FF000000"/>
            <rFont val="Tahoma"/>
            <family val="2"/>
          </rPr>
          <t>Control de riesgo:</t>
        </r>
        <r>
          <rPr>
            <sz val="8"/>
            <color rgb="FF000000"/>
            <rFont val="Tahoma"/>
            <family val="2"/>
          </rPr>
          <t xml:space="preserve">
0,5 = Los controles son efectivos y están documentados
1 = No existen controles, no son efectivos o no están documentados</t>
        </r>
      </text>
    </comment>
  </commentList>
</comments>
</file>

<file path=xl/comments2.xml><?xml version="1.0" encoding="utf-8"?>
<comments xmlns="http://schemas.openxmlformats.org/spreadsheetml/2006/main">
  <authors>
    <author>Claudia Marcela García</author>
  </authors>
  <commentList>
    <comment ref="E21" authorId="0" shapeId="0">
      <text>
        <r>
          <rPr>
            <b/>
            <sz val="9"/>
            <color indexed="81"/>
            <rFont val="Tahoma"/>
            <family val="2"/>
          </rPr>
          <t>Claudia Marcela García:</t>
        </r>
        <r>
          <rPr>
            <sz val="9"/>
            <color indexed="81"/>
            <rFont val="Tahoma"/>
            <family val="2"/>
          </rPr>
          <t xml:space="preserve">
Si esta meta ya esta cumplida al 100%, porque tener como fecha final 31 de diciembre? </t>
        </r>
      </text>
    </comment>
  </commentList>
</comments>
</file>

<file path=xl/comments3.xml><?xml version="1.0" encoding="utf-8"?>
<comments xmlns="http://schemas.openxmlformats.org/spreadsheetml/2006/main">
  <authors>
    <author>Claudia Marcela García</author>
  </authors>
  <commentList>
    <comment ref="E7" authorId="0" shapeId="0">
      <text>
        <r>
          <rPr>
            <b/>
            <sz val="9"/>
            <color indexed="81"/>
            <rFont val="Tahoma"/>
            <family val="2"/>
          </rPr>
          <t>Claudia Marcela García:</t>
        </r>
        <r>
          <rPr>
            <sz val="9"/>
            <color indexed="81"/>
            <rFont val="Tahoma"/>
            <family val="2"/>
          </rPr>
          <t xml:space="preserve">
porque hasya el 10 de diciembre ? </t>
        </r>
      </text>
    </comment>
    <comment ref="K7" authorId="0" shapeId="0">
      <text>
        <r>
          <rPr>
            <b/>
            <sz val="12"/>
            <color indexed="81"/>
            <rFont val="Tahoma"/>
            <family val="2"/>
          </rPr>
          <t>Claudia Marcela García:</t>
        </r>
        <r>
          <rPr>
            <sz val="12"/>
            <color indexed="81"/>
            <rFont val="Tahoma"/>
            <family val="2"/>
          </rPr>
          <t xml:space="preserve">
para cuando se tiene propueto realizar la actividad ? </t>
        </r>
      </text>
    </comment>
  </commentList>
</comments>
</file>

<file path=xl/sharedStrings.xml><?xml version="1.0" encoding="utf-8"?>
<sst xmlns="http://schemas.openxmlformats.org/spreadsheetml/2006/main" count="1695" uniqueCount="1010">
  <si>
    <t>NIVEL DE RIESGO</t>
  </si>
  <si>
    <t>CAUSAS</t>
  </si>
  <si>
    <t>ACCIONES</t>
  </si>
  <si>
    <t xml:space="preserve">PROCESO </t>
  </si>
  <si>
    <t>Mejoramiento de Vivienda</t>
  </si>
  <si>
    <t>Mejoramiento de Barrios</t>
  </si>
  <si>
    <t>Comunicaciones</t>
  </si>
  <si>
    <t>PROCESO</t>
  </si>
  <si>
    <t>Gestión estratégica</t>
  </si>
  <si>
    <t>Gestión Humana</t>
  </si>
  <si>
    <t>Administración, Seguimiento y Control de Recursos</t>
  </si>
  <si>
    <t>Administración de la Información</t>
  </si>
  <si>
    <t>Reasentamientos Humanos</t>
  </si>
  <si>
    <t>Urbanizaciones y Titulación</t>
  </si>
  <si>
    <t>Evaluación de la Gestión</t>
  </si>
  <si>
    <t>EFECTOS</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</si>
  <si>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</si>
  <si>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</si>
  <si>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</si>
  <si>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</si>
  <si>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</si>
  <si>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</si>
  <si>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</si>
  <si>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</si>
  <si>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</si>
  <si>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</si>
  <si>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</si>
  <si>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</si>
  <si>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</si>
  <si>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</si>
  <si>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</si>
  <si>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IMP
(1 a 5)</t>
  </si>
  <si>
    <t>PROB.
(1 a 5)</t>
  </si>
  <si>
    <t>Los controles son efectivos y están documentados</t>
  </si>
  <si>
    <t>CRITEROS</t>
  </si>
  <si>
    <t>VALORACIÓN DESPUES DE CONTROLES</t>
  </si>
  <si>
    <t>DESCRIPCIÓN DEL CONTROL</t>
  </si>
  <si>
    <t>CALIF. RIESGO</t>
  </si>
  <si>
    <t>MATRIZ DE RIESGOS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</si>
  <si>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</si>
  <si>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</si>
  <si>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</si>
  <si>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</si>
  <si>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</si>
  <si>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</si>
  <si>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</si>
  <si>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</si>
  <si>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</si>
  <si>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t>
  </si>
  <si>
    <t>DÍAS</t>
  </si>
  <si>
    <t>MESES</t>
  </si>
  <si>
    <t>AÑOS</t>
  </si>
  <si>
    <t xml:space="preserve">ENERO </t>
  </si>
  <si>
    <t>FEBRERO</t>
  </si>
  <si>
    <t>MARZO</t>
  </si>
  <si>
    <t>ABRIL</t>
  </si>
  <si>
    <t>MAYO</t>
  </si>
  <si>
    <t>JUNIO</t>
  </si>
  <si>
    <t>JULIO</t>
  </si>
  <si>
    <t>AGOSTO</t>
  </si>
  <si>
    <t>SEPTIEMBRE</t>
  </si>
  <si>
    <t>OCTUBRE</t>
  </si>
  <si>
    <t>NOVIEMBRE</t>
  </si>
  <si>
    <t>DICIEMBRE</t>
  </si>
  <si>
    <t>MES</t>
  </si>
  <si>
    <t>AÑO</t>
  </si>
  <si>
    <t>CÁLCULO</t>
  </si>
  <si>
    <t xml:space="preserve">UNIDAD DE MEDIDA </t>
  </si>
  <si>
    <t>TIPO DE INDICADOR</t>
  </si>
  <si>
    <t>META ANUAL</t>
  </si>
  <si>
    <t>FRECUENCIA MEDICION</t>
  </si>
  <si>
    <t>TENDENCIA</t>
  </si>
  <si>
    <t>OBJETIVOS DE CALIDAD</t>
  </si>
  <si>
    <t>ANÁLISIS DEL RESULTADO</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</si>
  <si>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</si>
  <si>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</si>
  <si>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</si>
  <si>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</si>
  <si>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</si>
  <si>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</si>
  <si>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</si>
  <si>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EVITAR</t>
  </si>
  <si>
    <t>REDUCIR</t>
  </si>
  <si>
    <t>COMPARTIR O TRANSFERIR</t>
  </si>
  <si>
    <t>ASUMIR</t>
  </si>
  <si>
    <t>AVANCE DEL INDICADOR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</si>
  <si>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</si>
  <si>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</si>
  <si>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</si>
  <si>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PROBABLE</t>
  </si>
  <si>
    <t>POSIBLE</t>
  </si>
  <si>
    <t>IMPROBABLE</t>
  </si>
  <si>
    <t>RARO</t>
  </si>
  <si>
    <t>RIESGOS ESTRATÉGICOS</t>
  </si>
  <si>
    <t>RIESGOS OPERATIVOS</t>
  </si>
  <si>
    <t>RIESGOS FINANCIEROS</t>
  </si>
  <si>
    <t>RIESGOS NORMATIVOS</t>
  </si>
  <si>
    <t>RIESGOS DE TECNOLOGÍA</t>
  </si>
  <si>
    <t>RIESGO DE IMAGEN</t>
  </si>
  <si>
    <t>RIESGOS AMBIENTALES Y DE SALUD OCUPACIONAL</t>
  </si>
  <si>
    <t>RIESGOS DE CORRUPCIÓN</t>
  </si>
  <si>
    <t>REGISTRO / EVIDENCIA</t>
  </si>
  <si>
    <t>DD</t>
  </si>
  <si>
    <t>MM</t>
  </si>
  <si>
    <t>Tecnología</t>
  </si>
  <si>
    <t>Adquisición de Bienes y Servicios</t>
  </si>
  <si>
    <t>AAAA</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</si>
  <si>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</si>
  <si>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</si>
  <si>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</si>
  <si>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</si>
  <si>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</si>
  <si>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</si>
  <si>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</si>
  <si>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</si>
  <si>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</si>
  <si>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</si>
  <si>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</si>
  <si>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</si>
  <si>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</si>
  <si>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</si>
  <si>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</si>
  <si>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</si>
  <si>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</si>
  <si>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</si>
  <si>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</si>
  <si>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</si>
  <si>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</si>
  <si>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</si>
  <si>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</si>
  <si>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</si>
  <si>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</si>
  <si>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</si>
  <si>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</si>
  <si>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</si>
  <si>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 xml:space="preserve">DEPENDENCIA </t>
  </si>
  <si>
    <t>RESPONSABLE</t>
  </si>
  <si>
    <t>FECHA INICIAL</t>
  </si>
  <si>
    <t>FECHA FINAL</t>
  </si>
  <si>
    <t>PRIMER PERIODO</t>
  </si>
  <si>
    <t>SEGUNDO PERIODO</t>
  </si>
  <si>
    <t>TERCER PERIODO</t>
  </si>
  <si>
    <t>CARGO GENERAL</t>
  </si>
  <si>
    <t xml:space="preserve">ASESOR  </t>
  </si>
  <si>
    <t>PROFESIONAL ESPECIALIZADO</t>
  </si>
  <si>
    <t>PROFESIONAL UNIVERSITARIO</t>
  </si>
  <si>
    <t>CONTRATISTA</t>
  </si>
  <si>
    <t>CASI CON CERTEZA</t>
  </si>
  <si>
    <t>DEFINICIONES</t>
  </si>
  <si>
    <t>EVALUACIÓN DEL RESULTADO</t>
  </si>
  <si>
    <t>ACCIONES PREVENTIVAS</t>
  </si>
  <si>
    <t>ACCIONES CORRECTIVAS</t>
  </si>
  <si>
    <t>NOMBRE DEL RIESGO</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</si>
  <si>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</si>
  <si>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</si>
  <si>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</si>
  <si>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</si>
  <si>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</si>
  <si>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</si>
  <si>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</si>
  <si>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</si>
  <si>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</si>
  <si>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</si>
  <si>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</si>
  <si>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</si>
  <si>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CALIFICACIÓN DEL IMPACTO</t>
  </si>
  <si>
    <t>CONTROLES EXISTENTES
(0,5 ó 1)</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</si>
  <si>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</si>
  <si>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</si>
  <si>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</si>
  <si>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</si>
  <si>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</si>
  <si>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</si>
  <si>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</si>
  <si>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</si>
  <si>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</si>
  <si>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</si>
  <si>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</si>
  <si>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</si>
  <si>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</si>
  <si>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</si>
  <si>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Código:208-PLA-Ft-05</t>
  </si>
  <si>
    <t>Estratégico</t>
  </si>
  <si>
    <t>Operativo</t>
  </si>
  <si>
    <t>Financieros</t>
  </si>
  <si>
    <t>Normativos</t>
  </si>
  <si>
    <t>Imagen</t>
  </si>
  <si>
    <t>Ambientales y de Salud Ocupacional</t>
  </si>
  <si>
    <t>Corrupción</t>
  </si>
  <si>
    <t>No existen controles, no son efectivos o no están documentados</t>
  </si>
  <si>
    <t>Pág. 4 de 4</t>
  </si>
  <si>
    <t>FECHA DE ACTUALIZACIÓN: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</si>
  <si>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</si>
  <si>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</si>
  <si>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</si>
  <si>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</si>
  <si>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</si>
  <si>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</si>
  <si>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</si>
  <si>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EJE</t>
  </si>
  <si>
    <t>PROGRAMA</t>
  </si>
  <si>
    <t xml:space="preserve">PROYECTO DE INVERSIÓN </t>
  </si>
  <si>
    <t xml:space="preserve">FUENTE DE DATOS </t>
  </si>
  <si>
    <t xml:space="preserve">SEGUIMIENTO
</t>
  </si>
  <si>
    <t xml:space="preserve"> B</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</si>
  <si>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</si>
  <si>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</si>
  <si>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</si>
  <si>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</si>
  <si>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</si>
  <si>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</si>
  <si>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</si>
  <si>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</si>
  <si>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</si>
  <si>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</si>
  <si>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</si>
  <si>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</si>
  <si>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</si>
  <si>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</si>
  <si>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</si>
  <si>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</si>
  <si>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</si>
  <si>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</si>
  <si>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</si>
  <si>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</si>
  <si>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</si>
  <si>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</si>
  <si>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</si>
  <si>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</si>
  <si>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</si>
  <si>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</si>
  <si>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</si>
  <si>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</si>
  <si>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</si>
  <si>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</si>
  <si>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</si>
  <si>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</si>
  <si>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</si>
  <si>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</si>
  <si>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</si>
  <si>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</si>
  <si>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</si>
  <si>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</si>
  <si>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</si>
  <si>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 xml:space="preserve">Fecha de Corte: </t>
  </si>
  <si>
    <t>ACCIÓN</t>
  </si>
  <si>
    <t>FECHA INICIO</t>
  </si>
  <si>
    <t>PRODUCTO</t>
  </si>
  <si>
    <t>EVIDENCIA</t>
  </si>
  <si>
    <t>DESCRIPCIÓN AVANCE</t>
  </si>
  <si>
    <t>OBSERVACIONES/
RECOMENDACIONES</t>
  </si>
  <si>
    <t>FECHA DE REPROGRAMACIÓN</t>
  </si>
  <si>
    <t>DISEÑO DE LA ESTRATEGIA DE RENDICIÓN DE CUENTAS</t>
  </si>
  <si>
    <t>IMPLEMENTACIÓN Y DESARROLLO DE LA ESTRATEGIA</t>
  </si>
  <si>
    <t>EVALUACIÓN A LA RENDICIÓN DE CUENTAS</t>
  </si>
  <si>
    <t>4. COMPONENTE: MECANISMOS PARA LA MEJORAR LA ATENCIÓN AL CIUDADANO</t>
  </si>
  <si>
    <t>ESTRUCTURA ADMINISTRATIVA Y DIRECCIONAMIENTO ESTRATÉGICO</t>
  </si>
  <si>
    <t>FORTALECIMIENTO DE LOS CANALES DE ATENCIÓN</t>
  </si>
  <si>
    <t>TALENTO HUMANO</t>
  </si>
  <si>
    <t>NORMATIVO Y PROCIDEMENTAL</t>
  </si>
  <si>
    <t>RELACIONAMIENTO CON EL CIUDADANO</t>
  </si>
  <si>
    <t>PETICIONES, QUEJAS, RECLAMOS, SUGERENCIAS Y DENUNCIAS</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</si>
  <si>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</si>
  <si>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</si>
  <si>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</si>
  <si>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</si>
  <si>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</si>
  <si>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</si>
  <si>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MONITOREO DEL ACCESO A LA INFORMACIÓN PÚBLICA</t>
  </si>
  <si>
    <t>6. COMPONENTE: INICIATIVAS ADICIONALES</t>
  </si>
  <si>
    <t>3. COMPONENTE: RENDICIÓN DE CUENTAS</t>
  </si>
  <si>
    <t>Versión: 5</t>
  </si>
  <si>
    <t>Vigente desde: 20/01/2017</t>
  </si>
  <si>
    <t>NATURALEZA DEL CONTROL</t>
  </si>
  <si>
    <t>GESTION ESTRATEGICA</t>
  </si>
  <si>
    <t xml:space="preserve">Formular lineamientos, metodologías y estrategias que le permitan a la Caja de la Vivienda Popular contar con instrumentos adecuados para la planeación, seguimiento y control de las acciones ejecutadas, en virtud de la misión y funciones encomendadas a la entidad.
El presente proceso establece las actividades con las que la Caja de la Vivienda Popular planifica su Sistema Integrado de Gestión </t>
  </si>
  <si>
    <t>Falta de credibilidad e imagen de la CVP</t>
  </si>
  <si>
    <t>Sistema de informacion (SEGPLAN)</t>
  </si>
  <si>
    <t>FUSS, FORMULACION DE PROYECTOS DE INVERSION</t>
  </si>
  <si>
    <t>Cuatrimestral</t>
  </si>
  <si>
    <t>404 -  Fortalecimiento institucional para aumentar la eficiencia de la gestión</t>
  </si>
  <si>
    <t>43 - Modernización Institucional</t>
  </si>
  <si>
    <t>189 - Modernización administrativa</t>
  </si>
  <si>
    <t xml:space="preserve">POLITICA DE ADMINISTRACIÓN DEL RIESGO </t>
  </si>
  <si>
    <t>La Caja de la Vivienda Popular,  manteniendo la integralidad de sus procesos desarrolla para toda la entidad una Política de Administración del Riesgo, donde se identifican y administran los eventos potenciales que pueden afectar el logro de los resultados en sus estrategias hacia la consecución de las metas, ejecutando las políticas de la Secretaría del Hábitat en los programas de Titulación de Predios, Mejoramiento de Vivienda, Mejoramiento de Barrios y Reasentamientos Humanos. El ciclo de la gestión integral de riesgos comprende actividades de identificación, medición, control, monitoreo, comunicación y divulgación de los riesgos a todas las áreas de la organización, de manera que se cumpla con el propósito de mitigar la ocurrencia de impactos negativos, logrando así cumplir con la Misión de la Caja, ofreciendo a la población de estratos 1 y 2 o su equivalente,  que habita en barrios de origen informal o en zonas de riesgo una mejor calidad de vida.</t>
  </si>
  <si>
    <t xml:space="preserve">Inadecauda Gestión de la Entidad </t>
  </si>
  <si>
    <t xml:space="preserve">Presentación de información y/o datos falsos ante quien lo solicite (entidades externas, organismos de control y la ciudadania). </t>
  </si>
  <si>
    <t xml:space="preserve">Informes con inconsistencias </t>
  </si>
  <si>
    <t xml:space="preserve">Indicador de efectividad </t>
  </si>
  <si>
    <t xml:space="preserve">Jefe Oficina Asesora de Planeación en conjunto con el Director (a) General </t>
  </si>
  <si>
    <t>Realizar seguimiento a la rendición de cuentas, de cada una de las Direcciones Misionales en la entidad.</t>
  </si>
  <si>
    <t>ANÁLISIS DEL ESTADO DEL PROCESO DE RENDICIÓN DE CUENTAS</t>
  </si>
  <si>
    <t xml:space="preserve">Informe de Encuentro con la ciudadanía
Evaluación de la Rendición de Cuentas (208-PLA-Ft- 58) </t>
  </si>
  <si>
    <t xml:space="preserve">Publicación en la Página de la entidad del Informe de Encuentro con la ciudadanía y de las Evaluaciones de la Rendición de Cuentas (208-PLA-Ft- 58) </t>
  </si>
  <si>
    <t>Generar informacion de calidad y en lenguaje comprensible</t>
  </si>
  <si>
    <t>Informes</t>
  </si>
  <si>
    <t>Revisar la pertinencia de la documentación del proceso Servicio al Ciudadano, frente a la atencion al usuario, para incentivar la mejora continua</t>
  </si>
  <si>
    <t xml:space="preserve">Documentosen versión actualizada, cuando se requiera </t>
  </si>
  <si>
    <t xml:space="preserve">Documentos del proceso Servicio al ciudadano, publicado en la carpeta de Calidad </t>
  </si>
  <si>
    <t xml:space="preserve">Informes veraces  </t>
  </si>
  <si>
    <t>Validar la Información reportada por las áreas de la Entidad, frente a la ejecución,  atendiendo  los requerimientos de manera oportuna,   de quien lo solicite</t>
  </si>
  <si>
    <t>No. de informes revisados/No. total de informes requeridos en el periodo.</t>
  </si>
  <si>
    <t>Programa 14. Intervenciones Integrales del Hábitat</t>
  </si>
  <si>
    <t>P.P 134. Intervenciones Integrales del Hábitat</t>
  </si>
  <si>
    <t>P.I  208 Mejoramiento  de barrios</t>
  </si>
  <si>
    <t xml:space="preserve">Ejecutar los Estudios y Diseños y/o las obras de intervención física a escala barrial priorizadas por el sector Hábitat mediante acciones conjuntas, articuladas, integrales y sostenibles que contribuyan a complementar y mejorar el desarrollo urbano de la ciudad en zonas con altos déficit,  vulnerabilidad, exclusión y/o segregación, implementando los planes de Gestión Social y acompañamiento a las comunidades que residen en los territorios objeto de intervención. </t>
  </si>
  <si>
    <t>Incumplimientos de los contratistas en la ejecución de intervenciones en espacios públicos contratadas.</t>
  </si>
  <si>
    <t xml:space="preserve">
-Retrasos por causas imputables al contratista en la ejecución del plazo contractual  para la entrega de productos ó entregas misionales.
.-Incumplimiento de las obligaciones contractuales, calidad del producto y especificaciones técnicas, SISOMA y sociales.  
</t>
  </si>
  <si>
    <t>*Demoras en las entregas misionales o productos a la comunidad.
*Obras inconclusas.
*Productos No Conformes.
*El no cumplimiento de las metas cuantificadas por cada vigencia.</t>
  </si>
  <si>
    <t>La supervisión es ejecutada  con el fin de preveer y detectar los hallazgos y evidencias que soporte los incumplimientos por parte de los contratistas de intervenciones en espacios públicos.</t>
  </si>
  <si>
    <t>1.  Actas de reunión mesas de trabajo mensuales.
2. Actas de reunión de comites de avance de productos a entregar.
2.Fichas de Supervisión técnica, social y  SISOMA.
3. Informes de Supervisión.</t>
  </si>
  <si>
    <t>(# de procesos Estudios y Diseños y Obras  con un incumplimiento mayor al 10% del cronograma / # Total de Estudios y Diseños y Obras  en ejecución) *100 &lt;= 10%</t>
  </si>
  <si>
    <t>1. Realizar mesas de trabajo mensuales entre supervisión, interventoría y obra ó consultoría (De acuerdo a la programación entregada por contratista y los pliegos de condiciones).
2. Realizar comités de verificación de avance de productos a entregar (De acuerdo a la programación entregada por contratista y los pliegos de condiciones).
3. Realizar verificación de avance de productos en sitio, de acuerdo a la programación realizada por la Dirección.</t>
  </si>
  <si>
    <t>Baja ejecución de los recursos en el tipo de gasto Infraestructura.</t>
  </si>
  <si>
    <t xml:space="preserve">
- Retrasos en la priorización de zonas e intervenciones por parte de la Secretaría Distrital Hábitat
-La falta de Estudios y Diseños completos para comprometer los recursos en obras.
-La no aprobación de avances y productos parciales por la Supervisión ó la interventoría para la programación de pagos.
-Incumplimiento en las entregas de avances y productos parciales por parte de los contratistas.
*Los contratistas no ha utilizado los recursos provenientes de los anticipos en las obras correspondientes a estos.
</t>
  </si>
  <si>
    <t>*Traslados  de los recursos de infraestructura de la vigencia  a la creación de reservas presupuestales y pasivos exigibles.  
*El no cumplimiento de las metas cuantificadas por cada vigencia.</t>
  </si>
  <si>
    <t xml:space="preserve">El compromiso a tiempo de los recursos y el  seguimiento financiero a la ejecución del presupuesto por contratos de consultoría, de obra e interventoría. </t>
  </si>
  <si>
    <t>1. Plan de Adquisiciones y  certificados de 
Registros Presupuestales.
2. Seguimiento financiero en formato públicado en Calidad.</t>
  </si>
  <si>
    <t>(Presupuesto ejecutado por el tipo de gasto Infraestructura /Valor Giros de la vigencia  por el tipo de gasto infraestructura)*100 
=100%</t>
  </si>
  <si>
    <t>&gt;=100%</t>
  </si>
  <si>
    <t xml:space="preserve">
1. Realizar los estudios de previabilidad de las oportunidades identificadas  con la secretaría distrital del hábitat en los primeros dos meses de cada vigencia.
2. Comprometer los recursos dentro de los primeros 4 meses de cada vigencia.
3. Realizar el seguimiento financiero a  través de herramientas.
</t>
  </si>
  <si>
    <t>Promover escenarios o eventos de participación ciudadana entre la población beneficiada  y la entidad (Mínimo (1) escenario para la vigencia 2017).</t>
  </si>
  <si>
    <t>Director(a) de Mejoramiento de Barrios en conjunto con la Oficina Asesora de Comunicaciones</t>
  </si>
  <si>
    <t>Escenario o evento  con participación ciudadana programado</t>
  </si>
  <si>
    <t>Realizar  Pactos de Sostenibilidad (Mínimo (1)  pactos de sostenibilidad)</t>
  </si>
  <si>
    <t xml:space="preserve">Director(a) de Mejoramiento de Barrios </t>
  </si>
  <si>
    <t>Escenario o evento con participación ciudadana realizado</t>
  </si>
  <si>
    <t xml:space="preserve">Evaluar los escenarios o eventos de participación ciudadana </t>
  </si>
  <si>
    <t>Encuesta de satisfacción del evento o escenario  realizada</t>
  </si>
  <si>
    <t>Programa  14. Intervenciones Integrales del Hábitat</t>
  </si>
  <si>
    <t>P.P 471. Titulación de predios y gestión de urbanizaciones</t>
  </si>
  <si>
    <t>P.I  471. Titulación de predios y gestión de Urbanizaciones</t>
  </si>
  <si>
    <t>1. Fortalecer la gestión de la entidad a través de un talento humano comprometido que contribuya a la eficiencia, eficacia y efectividad administrativa y al cumplimiento de las metas institucionales al servicio de la población sujeta de atención. 2. Promover la cultura de transparencia y probidad en desarrollo de los objetivos y procesos de la entidad</t>
  </si>
  <si>
    <t xml:space="preserve"> Cobro de Dadivas y/o favores para adelantar cualquier etapa y/o actividad del proceso.</t>
  </si>
  <si>
    <t>1. Facilidad para que la comunidad se afecte por engaños por parte de funcionarios y/o contratistas de la entidad. 
2. Perdida de información histórica de los procesos adelantados por la CVP</t>
  </si>
  <si>
    <t>PREVENTIVO</t>
  </si>
  <si>
    <t>EFICACIA</t>
  </si>
  <si>
    <t>TRIMESTRAL</t>
  </si>
  <si>
    <t>Manipulación de la información manifestada en: I) tráfico indebido;  o II)  guardar información valiosa para el desarrollo del proceso con el fin de favorecer a una de las partes, a cambio de una contraprestación.</t>
  </si>
  <si>
    <t>1- Mal ejercicio de la profesión buscando un beneficio personal anteponiéndolo a las metas institucionales.
2.- Aprovechamiento de terceros para obtener beneficios económicos y/o políticos.</t>
  </si>
  <si>
    <t>Sanciones o procesos disciplinarios para la Entidad y/o Servidores Públicos.
Perdida de credibilidad y confianza de la  imagen de la Caja de Vivienda Popular por parte de la comunidad.</t>
  </si>
  <si>
    <t>1. Socialización de acuerdos éticos a  todo el personal
2. Divulgación de los servicios gratuitos de la entidad  a través de la Página Web, volantes y atención al cliente
3. Generar obligatoriedad en el uso y registro de información de la gestión realizada por funcionarios y contratistas en los aplicativos  como únicos  medios oficiales del manejo de la información del proceso.</t>
  </si>
  <si>
    <t>Favorecimiento a un contratista de obra, interventor y/o terceros, por parte del supervisor de la CVP,  frente a las modificaciones contractuales sin aval del comité Fiduciario y  pagos (anticipos)  sin soportes legales ni aprobaciones</t>
  </si>
  <si>
    <t>Inadecuado seguimiento al cumplimiento de los contratos y de los pagos a la   Interventoría a través de la Fiduciaria Fidubogotá.</t>
  </si>
  <si>
    <t>Que se presenten negocios ilegales entre las partes que intervienen.</t>
  </si>
  <si>
    <t>Revisión y aprobación de las modificaciones contractuales por parte del Comité Directivo del fideicomiso</t>
  </si>
  <si>
    <t>1. Fortalecer las finanzas territoriales aumentando la base predial y de valorización 2. Ingresar el flujo económico inactivo representado por el valor de la tierra y las mejoras construidas 3. Promover a más familias  en el sector formal  lo cual representa mayores ingresos al estado</t>
  </si>
  <si>
    <t>Favorecimiento a grupos invasores de predios avalados como zonas de cesión</t>
  </si>
  <si>
    <t>Inadecuado seguimiento al cumplimiento al cronograma  de las actividades programadas para el logro de las entregas  de las zonas de cesión</t>
  </si>
  <si>
    <t>Invasión de terrenos urbanos, asentamientos de origen informal, desarrollos urbanísticos ilegales</t>
  </si>
  <si>
    <t>Aplicación de los requisitos jurídicos, legales y de urbanizaciones para cada una de las entidades que intervienen en el proceso</t>
  </si>
  <si>
    <t>Seguimiento al cronograma para la entrega de las zonas de cesión</t>
  </si>
  <si>
    <t>Revisión y seguimiento de las actividades formuladas</t>
  </si>
  <si>
    <t>X</t>
  </si>
  <si>
    <t>Director (a) Urbanizaciones y Titulación</t>
  </si>
  <si>
    <t>208-PLA-FT-54  REGISTRO DE REUNIÓN v1 donde se evidencia cuales fueron los ítems revisados y que requieren ser modificados</t>
  </si>
  <si>
    <t>Promover escenarios o eventos de participación ciudadana entre los(as) ciudadanos(as) y la entidad (Mínimo dos para la vigencia 2017).</t>
  </si>
  <si>
    <t>Director(a) de Urbanizaciones y Titulación en conjunto con la Oficina Asesora de Comunicaciones</t>
  </si>
  <si>
    <t xml:space="preserve">Evaluar los escenarios o eventos de participación ciudadana a través de los(as) ciudadanos(as) </t>
  </si>
  <si>
    <t>Director(a) de Urbanizaciones y Titulación</t>
  </si>
  <si>
    <t>Inmediata (una vez finalice el escenario o evento de participación ciudadana)</t>
  </si>
  <si>
    <t>Escenario o evento de participación ciudadana definido</t>
  </si>
  <si>
    <t>208-PLA-FT-54  REGISTRO DE REUNIÓN v1
208-SADM-Ft-43 LISTADO DE ASISTENCIA</t>
  </si>
  <si>
    <t>Sensibilizar y socializar a los(as) servidores(as)  públicos y ciudadanos(as) sobre el procedimiento que se debe realizar para llevar acabo la rendición de cuentas  o para los escenarios o eventos de participación ciudadana</t>
  </si>
  <si>
    <t>Directores(as) de los  procesos misionales en conjunto con la Oficina Asesora de Comunicaciones</t>
  </si>
  <si>
    <t>Servidores(as) públicos y ciudadanos (as) sensibilizados en el proceso que se debe llevar a cabo para realizar una rendición de cuentas o escenario o evento de participación ciudadana</t>
  </si>
  <si>
    <t>208-SADM-Ft-43 LISTADO DE ASISTENCIA</t>
  </si>
  <si>
    <t>Revisar y analizar  el código de ética definido en la entidad</t>
  </si>
  <si>
    <t>Subdirección Administrativa - Talento Humano- Director (a) de Urbanizaciones y Titulación</t>
  </si>
  <si>
    <t xml:space="preserve">Código de Ética ajustado o eliminado acorde a las nuevas necesidades de la entidad </t>
  </si>
  <si>
    <t>208-PLA-FT-54  REGISTRO DE REUNIÓN v1 donde se evidencie las acciones a realizar</t>
  </si>
  <si>
    <t xml:space="preserve"> Garantizar la confidencialidad de la información suministrada y producida por la entidad</t>
  </si>
  <si>
    <t>Director (a) de Urbanizaciones y Titulación</t>
  </si>
  <si>
    <t>31/12/207</t>
  </si>
  <si>
    <t>Oficio ajustado a las nuevas necesitades de la entidad</t>
  </si>
  <si>
    <t xml:space="preserve">Informe de desarrollo estraregia de comunicaciones </t>
  </si>
  <si>
    <t>Publicaciones en medios, piezas impresas, digitales, audivisuales publicadas y elaboradas</t>
  </si>
  <si>
    <t xml:space="preserve">Evaluación Indice de Transparencia </t>
  </si>
  <si>
    <t>Informe de ejecucción de campaña e impactos a la ciudadanía</t>
  </si>
  <si>
    <t xml:space="preserve">Piezas comunicativas de la campaña que apunten a divulgar sistemáticamente las preguntas y respuestas frecuentes sobre programas misionales </t>
  </si>
  <si>
    <t xml:space="preserve">Número de preguntas y respuestas diseñadas en pieza comunicativa. Y Número de post o tuits publicados con su respectiva evidencia gráfica, de redes sociales. </t>
  </si>
  <si>
    <t>Informe de identificación trámites según Guia 3.1 de GEL Componente Transacción en Línea</t>
  </si>
  <si>
    <t>Actas de reunión y entrega de de informe que de cuenta cuáles documetos y formularios , certificaciones etc, existentes en procedimientos de la CVP pueden disponerse para descarga web</t>
  </si>
  <si>
    <t>Servicio al Ciudadano con el apoyo del diseñador de Comunicaciones</t>
  </si>
  <si>
    <t>EFECTIVIDAD</t>
  </si>
  <si>
    <t>Circular 010 del 5 de Septiembre de  2016 - Se actualizó y estandarizó la herramienta de seguimiento a los procesos judiciales para la CVP.</t>
  </si>
  <si>
    <t>Informes Mensuales de Abogados</t>
  </si>
  <si>
    <t xml:space="preserve"># de informes mensuales presentados/# de informes programados  </t>
  </si>
  <si>
    <t xml:space="preserve">1. Realizar control periódico a los apoderados por parte del supervisor dejando registros de dicho control. </t>
  </si>
  <si>
    <t>Expediente, reportes SIPROJ</t>
  </si>
  <si>
    <t># de procesos cotejados en el cuatrimestre/# de procesos activos</t>
  </si>
  <si>
    <t>2. Continuar con el cotejo de los expedientes  de defensa judicial para cumplir términos de los procesos.</t>
  </si>
  <si>
    <t>Administrar el flujo de información de la entidad, a través de la implementación de lineamientos y mecanismos de control que permitan guardar la debida confidencialidad, integridad y disponibilidad de la información.</t>
  </si>
  <si>
    <t>ADMINISTRACIÓN DE LA INFORMACIÓN</t>
  </si>
  <si>
    <t>Sistemas de información susceptibles de manipulación o adulteración</t>
  </si>
  <si>
    <t>Sistemas de información sin las consecuentes medidas de seguridad para proteger la información y permiten acceder a modificar los datos en las tablas de
algunas bases de datos</t>
  </si>
  <si>
    <t>Falta de credibilidad de la información presentada por la entidad.</t>
  </si>
  <si>
    <t>Control de acceso y uso de sistemas de información.</t>
  </si>
  <si>
    <t>Sistemas de información de la entidad</t>
  </si>
  <si>
    <t xml:space="preserve">(# SISTEMAS DE INFORMACIÓN VERIFICADOS / # SISTEMAS DE INFORMACIÓN EXISTENTES)*100% </t>
  </si>
  <si>
    <t>Verificar que los sistemas de información cumplen la política de seguridad en el aspecto de acceso (quien soy) y autorizacion (que puedo hacer).</t>
  </si>
  <si>
    <t>Inadecuado manejo de la informacion almacenada en archivos que no se encuentran en bases de datos aprobadas por la oficina TIC. (hojas de cálculo, etc.)</t>
  </si>
  <si>
    <t>Muchos de los datos manejados por la entidad son llevados en Excel que permiten la manipulacion de información</t>
  </si>
  <si>
    <t xml:space="preserve"> Información que no es funcional y oportuna para los requerimientos de toma de decisiones de la entidad, ya que esta información se debe convertir  en una fuente de datos que garantice y apoye la buena toma de decisiones.</t>
  </si>
  <si>
    <t>Información que se presenta para la toma de decisiones  y presentacion de resultados debe estar almacenada en un único repositorio de datos.</t>
  </si>
  <si>
    <t>Definición de proceso por TIC aprobado por planeación</t>
  </si>
  <si>
    <t>CAPACITACIÓN</t>
  </si>
  <si>
    <t>Emitir el lineamiento para que la información de toma de decisiones de la entidad, una vez que ha sido validada y entregada a los entes de control deba guardarse en un repositorio único identificada con la fecha de corte.</t>
  </si>
  <si>
    <t xml:space="preserve">(# SISTEMAS DE INFORMACIÓN AUDITADOS / # SISTEMAS DE INFORMACIÓN EXISTENTES)*100% </t>
  </si>
  <si>
    <t>Crear usuarios para que tengan acceso a la información institucional sin la debida autorización.</t>
  </si>
  <si>
    <t>Usuarios que acceden a las bases de datos o a los sistemas de información sin la debida autorización, sin vinculo laboral o sin contrato de prestación de servicios.</t>
  </si>
  <si>
    <t>Registro de información  sin las validaciones de calidad.</t>
  </si>
  <si>
    <t>Envio del correo por parte del director o a quién autorice para solicitar accesos a los sistemas de información de la entidad.</t>
  </si>
  <si>
    <t>Emitir lineamiento para que los administradores de los sistemas de información o de base de datos creen o inactiven usuarios una vez hayan sido solicitados por el director de dependencia  o a quién autorice por medio de correo electrónico. 
Realizar 2 auditorías en el periodo anual para verificar el cumplimiento de la directriz.</t>
  </si>
  <si>
    <t>Pérdida o fuga de información asociada con malas prácticas o con fines de obtención de beneficios particulares</t>
  </si>
  <si>
    <t xml:space="preserve">Archivos desorganizados por falta de aplicación de instrumentos archivísticos regulados por normas vigentes </t>
  </si>
  <si>
    <t xml:space="preserve">Pérdida de documentación que impida la toma de decisiones o el cumplimiento de la misión de la Entidad. 
Pérdidas económicas en procesos judiciales por ausencia de material probatorio. </t>
  </si>
  <si>
    <t xml:space="preserve">Implementacion de procedimientos del subsistema interno de Gestión documental y archivos, así como de instrumentos archivísticos regulados por normativa vigente. </t>
  </si>
  <si>
    <t xml:space="preserve">Fortalecimiento de la Ventanilla única de correspondencia y articulación con la gestión documental según Acuerdo 060 de 2001  </t>
  </si>
  <si>
    <t>Subdirección Administrativa</t>
  </si>
  <si>
    <t xml:space="preserve">Centralización del manejo de las comunicaciones oficiales en el equipo SIGA </t>
  </si>
  <si>
    <t xml:space="preserve">Actas de Reunión- Actos administrativos- PGD y PINAR actualizados y procedimientos implementados o actualizados </t>
  </si>
  <si>
    <t>Programa de Gestión Documental</t>
  </si>
  <si>
    <t xml:space="preserve">PGD aprobado y actualizado mediante Acto Administrativo </t>
  </si>
  <si>
    <t>Tablas de Retención Documental.</t>
  </si>
  <si>
    <t xml:space="preserve">Tablas de Retención Documental convalidadas y actualizadas </t>
  </si>
  <si>
    <t xml:space="preserve">Informe de seguimiento a solicitudes de acceso a la información </t>
  </si>
  <si>
    <t>Resolución por medio de la cual se fijan los costos de reproducción de la informacion pública</t>
  </si>
  <si>
    <t xml:space="preserve">Resolución expedida </t>
  </si>
  <si>
    <t>Transparencia, gestión pública y servicio a la ciudadanía</t>
  </si>
  <si>
    <t xml:space="preserve"> Fortalecimiento de la gestión pública. Efectiva y eficiente</t>
  </si>
  <si>
    <t>N.A.</t>
  </si>
  <si>
    <t>Evaluar la eficiencia, eficacia y efectividad de los procesos, el nivel de ejecución de los planes y programas, y el resultado de la gestión, con el fin de generar recomendaciones para orientar las acciones de mejoramiento de la entidad.</t>
  </si>
  <si>
    <t>R21. Omisión en los reportes de inconsistencias identificadas</t>
  </si>
  <si>
    <t>1- Falta de independencia por compromisos previos.
2- Interés en obtener dádivas por la omisión de reporte de inconsistencias.
3- Debilidad en valores éticos y morales.
4- Desconocimiento de la cultura del autocontrol.</t>
  </si>
  <si>
    <t xml:space="preserve">Evaluar el proceso de la rendición de cuentas </t>
  </si>
  <si>
    <t>Asesor de Control Interno</t>
  </si>
  <si>
    <t>Inmediata (una vez finalice la rendición de cuentas)</t>
  </si>
  <si>
    <t>Proceso de Rendición de Cuentas evaluado por Control Interno</t>
  </si>
  <si>
    <t>208-SADM-Ft-105 INFORME CAJA DE LA VIVIENDA POPULAR</t>
  </si>
  <si>
    <t>4.4 - Familias protegidas y adaptadas al cambio climático</t>
  </si>
  <si>
    <t>Reducción de condiciones de amenaza y vulnerabilidad en la ciudad y respuesta a emergencias y desastres</t>
  </si>
  <si>
    <t>Reasentamiento de hogares localizados en zonas de alto riesgo no mitigable.</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</si>
  <si>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</si>
  <si>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Apropiación por parte de un ciudadano (anterior arrendatario, beneficiario y/o tercero) de un valor causado por Relocalización Transitoria</t>
  </si>
  <si>
    <t>1. Los arrendatarios se trasladan de lugar  y no allegan el formato de terminación anticipada de contrato a la Dirección de Reasentamientos, contraviniendo así el Artículo 6 y 9 de la Resolución 740 de 2015. 
2. Generación de múltiples memorandos y resoluciones de asignación de pagos de relocalización transitoria.</t>
  </si>
  <si>
    <t>Desviación de recursos públicos</t>
  </si>
  <si>
    <t xml:space="preserve">1. Identificación de terminación de contratos mes a mes.
2. Identificación de los beneficiarios que registran doble pago.
3. Definir términos en las normas y procedimientos con el fin de establecer tiempos de entrega de la documentación. </t>
  </si>
  <si>
    <t>Plataforma de Relocalización Transitoria</t>
  </si>
  <si>
    <t>No. de giros dobles  de relocalización / No. de giros efectivos de relocalización *100</t>
  </si>
  <si>
    <t>1. Actualización del procedimiento 208-REAS-Pr-06 Relocalización Transitoria para la inclusión de puntos de control con el fin de evitar la recurrencia del evento.
2. Reducir a cero el número de pagos dobles.</t>
  </si>
  <si>
    <t>1. Notificar a los beneficiarios para hacer la subsanación correspondiente.
2. Hacer los trámites internos correspondientes para la devolución de los recursos públicos.  
3. Proyección de propuesta de modificación a la resolución 740 de 2015.
4. Modificación del procedimiento 208-REAS-Pr-06 Relocalización Transitoria, identificando puntos de control para evitar la recurrencia del evento.</t>
  </si>
  <si>
    <t>Cobro de dádivas y/o favores para adelantar cualquier etapa del proceso de reasentamientos por parte de personas internas o externas a la CVP.</t>
  </si>
  <si>
    <t>1. Pagos para agilización de trámites gratuitos.
2. Desconocimiento de los beneficiarios de la gratuidad de los procesos.
3. Aprovechamiento de la necesidad de los ciudadanos para beneficio personal.</t>
  </si>
  <si>
    <t>Violación al debido proceso</t>
  </si>
  <si>
    <t>N/A</t>
  </si>
  <si>
    <t>N° de jornadas de capacitación y socialización de casos sobre corrupción realizadas/ N° solicitudes a Control Interno para realizar jornadas de capacitación y sensibilización sobre corrupción *100</t>
  </si>
  <si>
    <t>Dos jornadas de capacitación y sensibilización sobre corrupción realizadas</t>
  </si>
  <si>
    <t>1. Solicitar a Control Interno jornadas de capacitación y sensibilización sobre corrupción</t>
  </si>
  <si>
    <t>Violación en la aplicación de los procedimientos de Gestión Documental</t>
  </si>
  <si>
    <t>1. No hay una directriz normativa eficaz para el control de los archivos y articulación entre las áreas de archivo de la entidad.
2. No aplicación o incorrecta aplicación de las listas de chequeo para verificación de documentos que se archivan en los expedientes.</t>
  </si>
  <si>
    <t>1. No completitud de documentos requeridos para los diferentes procesos dentro de la Dirección: documentos de relocalización transitoria, avalúos, saneamiento de servicios públicos, actas de entrega de Predios en Alto Riesgo, actas de verificación de traslado, fichas sociales, certificados de tradición y libertad, cédula de ciudadanía, entre otros.
2. Extravío de documentos.
3. Extravío de expedientes.</t>
  </si>
  <si>
    <t xml:space="preserve">1. Actualización de lista de chequeo de documentos que contiene el expediente.
2. Uso del Formato de Entrega y Recepcón de Expedientes 208-DGC-Ft-01
2. Establecer puntos de control en la aplicación del Procedimiento Para Organización Documental 208-SADM-Pr-31
</t>
  </si>
  <si>
    <t xml:space="preserve">Diagnósticos realizados sobre gestión documental </t>
  </si>
  <si>
    <t>Procedimientos del Proceso de Reasentamientos actualizados, socializados e implementados con puntos de control para garantizar el uso adecuado de los documentos</t>
  </si>
  <si>
    <t>Unidad</t>
  </si>
  <si>
    <t>4 Procedimientos del Proceso de Reasentamientos actualizados, socializados e implementados con puntos de control para garantizar el uso adecuado de los documentos</t>
  </si>
  <si>
    <t>1. Digitalización de documentos.
2. Jornadas de contingencia para organización, actualización y digitalización de expedientes.
 3. Continuar con el establecimiento de puntos de control para verificar el debido proceso.
4. Actualizar, socializar e implementar  los procedimientos del Proceso de Reasentamientos  con puntos de control para garantizar el uso adecuado de los documentos.
5. Inventario del área de archivo y gestuión documental.
6. Socialización del Procedimiento para Organización Documental 208-SADM-Pr-31
7. Actualización de procedimientos de la Dirección de Reasentamientos.</t>
  </si>
  <si>
    <t>Asignación del Valor Único de Reconocimiento y Adquisición Predial a un mismo beneficiario</t>
  </si>
  <si>
    <t>1. Base de Datos Misional no actualizada acorde a base de datos de generación de resoluciones para asignación de VUR y adquisición predial.
2. Expedientes no actualizados durante el proceso de asignación de VUR.
3. Desconocimiento de la norma: Decreto 511 de 2010 y Decreto 255 de 2013, que limitan la asignación doble de recursos a un mismo beneficiario.</t>
  </si>
  <si>
    <t>Actos disciplinarios/Ilegalidad</t>
  </si>
  <si>
    <t>1. Revisión de Base de Datos Misional.
2. Revisión de Base de Datos del área de Procedimientos.</t>
  </si>
  <si>
    <t>Base de Datos de Procedimientos</t>
  </si>
  <si>
    <t>N° de expedientes que presentaron inconsistencia en la información y fueron depurados/Total de expedientes que presentaron inconsistencia en la información *100</t>
  </si>
  <si>
    <t>Expedientes que presentaron inconsistencia en la información y fueron depurados</t>
  </si>
  <si>
    <t>1. Adelantar un estudio de documentos con el fin de subsanar la documentación faltante y depurar la información de los expedientes.</t>
  </si>
  <si>
    <t>Manipulación de la Base de Datos Misional</t>
  </si>
  <si>
    <t xml:space="preserve">Seguridad deficiente de los sistemas de información y programas informáticos usados para el tratamiento y procesamiento de datos.
</t>
  </si>
  <si>
    <t>Poca confiabilidad y/o pérdida de la información.
Retraso en el proceso de reasentamiento de los beneficiarios.
Reporte inexacto de cifras y metas a entes de control.</t>
  </si>
  <si>
    <t>1. Diseño de perfiles de usuarios con permisos según sus necesidades contractuales.
2. Desarrollo de plataforma informática y migración de datos al actual programa de relocalización transitoria.</t>
  </si>
  <si>
    <t>Base de Datos Misional
Plataforma de Relocalización Transitoria</t>
  </si>
  <si>
    <t xml:space="preserve">N° de migraciones de Base de Datos Misional y Base de Datos de Procedimientos a Plataforma de Relocalización Transitoria/ N° de migraciones de Base de Datos Misional y Base de Datos de Procedimientos a Plataforma de Relocalización Transitoria programadas *100
</t>
  </si>
  <si>
    <t>1. Migración de Base de Datos Misional a Plataforma de Relocalización Transitoria.
2. Migración de la Base de Datos de Procedimientos a Plataforma de Relocalización Transitoria.</t>
  </si>
  <si>
    <t>Bimestral</t>
  </si>
  <si>
    <t xml:space="preserve">1. Desarrollo informático para migración de la Base de Datos Misional.
2. Diseño del proceso de procedimientos para desarrollo informático y consulta de datos en tiempo real. </t>
  </si>
  <si>
    <r>
      <t xml:space="preserve">Trámite Postulación Programa(s) Reubicación de asentamientos humanos ubicados en zonas de alto riesgo
</t>
    </r>
    <r>
      <rPr>
        <b/>
        <sz val="11"/>
        <color theme="1"/>
        <rFont val="Arial"/>
        <family val="2"/>
      </rPr>
      <t>(REASENTAMIENTOS)</t>
    </r>
  </si>
  <si>
    <t>Director (a) Reasentamientos</t>
  </si>
  <si>
    <t>Definir los criterios para presentación de los resultados en los aspectos técnicos, financieros y sociales en la rendición de cuentas</t>
  </si>
  <si>
    <t xml:space="preserve">Director(a) de Reasentamientos </t>
  </si>
  <si>
    <t>Informe de Rendición de Cuentas en el Formato Institucional</t>
  </si>
  <si>
    <t xml:space="preserve">1. Conflicto de intereses, que se ven reflejados en los informes generados por Control Interno.
2. Perdida de Recursos físicos y/o monetarios. 
3. Favorecimiento a un servidor público. </t>
  </si>
  <si>
    <t xml:space="preserve">A traves de la revisión de las auditorias internas y el seguimiento de las mismas </t>
  </si>
  <si>
    <t>Informes de Auditorias \\serv-cv11\control interno\2. Auditorias
Informes de Seguimientos</t>
  </si>
  <si>
    <t>Porcentaje (%)</t>
  </si>
  <si>
    <t>PROGRAMA PLAN DE DESARROLLO: 14 - Intervenciones integrales del Hábitat</t>
  </si>
  <si>
    <t>PROYECTO PRIORITARIO PLAN DE DESARROLLO: 134 - Intervenciones integrales del Hábitat</t>
  </si>
  <si>
    <t>PROYECTO DE INVERSIÓN: 7328 - Mejoramiento de vivienda en sus condiciones físicas y de habitabilidad en los asentamientos humanos priorizados en área urbana y rural</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</si>
  <si>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</si>
  <si>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MEJORAMIENTO DE VIVIENDA</t>
  </si>
  <si>
    <t xml:space="preserve">Uso indebido de los recursos del subsidio por parte del oferente. </t>
  </si>
  <si>
    <t>Debilidades del ejercicio de supervisión e interventoría, manifestados en: 
1) Insuficientes controles aplicados en el desarrollo de las obras, por parte de los (las) supervisores (as) y de los interventores (as);
2) cambio de uso de los recursos en obra, sin previa autorización; 
3) los oferentes desde su empresa no emplean el personal necesario y capacitado tanto para obra, como para la parte  administrativa.</t>
  </si>
  <si>
    <t>Perdida de Imagen Institucional.
Investigaciones y sanciones por los entes de control. 
Obras inconclusas</t>
  </si>
  <si>
    <t>FUSS</t>
  </si>
  <si>
    <t xml:space="preserve">No. de  Visitas de seguimiento técnico y social de hogares beneficiacarios / No. total de visitas programadas .
</t>
  </si>
  <si>
    <t>Visitas</t>
  </si>
  <si>
    <t>Realizar tres visitas de seguimiento a las obras una al inicio otra en la ejecución y la última para el cierre de la obra.</t>
  </si>
  <si>
    <t>Insuficiente comunicación interna y externa para dar a conocer la gratuidad de los servicios prestados por la CVP</t>
  </si>
  <si>
    <t>Pérdida de imagen institucional
Sanciones y/o multas
Investigaciones ante entes de control</t>
  </si>
  <si>
    <t>Asistencias</t>
  </si>
  <si>
    <t>Promover escenarios o eventos de participación ciudadana entre los(as) ciudadanos(as) y la entidad (Mínimo cuatro (4) para la vigencia 2017).</t>
  </si>
  <si>
    <t>Director(a) de Mejoramiento de Vivienda en conjunto con la Oficina Asesora de Comunicaciones</t>
  </si>
  <si>
    <t>208-PLA-FT-54  REGISTRO DE REUNIÓN v1</t>
  </si>
  <si>
    <t>Evaluar los escenarios o eventos de participación ciudadana a través de los(as) ciudadanos(as), minimo cuatro (4) foros de cierre durante el periodo</t>
  </si>
  <si>
    <t>Director(a) de Mejoramiento de Vivienda</t>
  </si>
  <si>
    <t>Realizar  mínimo dos (2) socializaciones a beneficiarios sobre el subsidio de estudio de suelos  por parte del Equipo de Asistencia Técnica de la Direccion de Mejoramiento de Vivienda</t>
  </si>
  <si>
    <t>Ciudadanos (as) socializados sobre el subsidio de estudio de suelos otorgado por la CVP a través de la DMV en el cual se explica en que consiste el tramite, los beneficios, la razón de ser del subsidio, los costos que se generan y los compromisos por pago de impuestos ante la Curaduría</t>
  </si>
  <si>
    <t xml:space="preserve"> 208-MV-Ft-38 ATENCIÓN INDIVIDUAL - VISITA DOMICILIARIA Y DE CONCERTACION  Y   208-MV-Ft-92 FORMATO DE ASISTENCIA REUNIONES CON COMUNIDAD</t>
  </si>
  <si>
    <t xml:space="preserve">Administrar y desarrollar el talento humano de la Caja de la Vivienda Popular mediante el fortalecimiento de sus competencias y el mejoramiento de las condiciones de trabajo con el propósito de tener una planta de personal competente en el marco de un ambiente laboral seguro que garantice la calidad en la prestación de los servicios y el desempeño de los procesos de la  Entidad  </t>
  </si>
  <si>
    <t>GESTIÓN HUMANA</t>
  </si>
  <si>
    <t xml:space="preserve">1. Tráfico de influencias.
2. La persistencia en Colombia del sistema de patronazgo o de libre disposición de
los cargos públicos.
3. Que no se realicen los controles a la verificación de requisitos previo al nombramiento y posesión de los empleados públicos.
</t>
  </si>
  <si>
    <t>1. Ineficiencia en las actividades desempeñadas por el servidor público que no cuente con el perfil para el desempeño del cargo, afectando el desempeño del proceso y esto se refleje en la cadena de valor de la Entidad.
2. Impacto negativo en el clima organizacional de la Entidad.
3. Que el nivel de prestigio y credibilidad de la Entidad se deteriore generando un efecto bola de nieve, impactando negtivamente.</t>
  </si>
  <si>
    <t>En el proceso de vinculación de los funcionarios de la Caja de la Vivienda Popular, se realiza la verificación de requisitos que determina si la persona cumple con el perfil para su respectiva posesión, para lo cual se utilizan las siguientes herramientas en el control establecido:
1. Protocolos o proccedimiento de vinculación o provisíón de empleos que se haya establecido para el proceso de conformidad con el marco jurídico vigente. (Si aplica)
2. Manual Específico de Funciones y Competencias Laborales.
3. Apliacación del formato de verificación de requisitos mínimos de conformidad con el anterior punto.
4. Verificación y validación de los antecedentes judiciales, fiscales y disciplinarios del candidato o postulante a empleado público</t>
  </si>
  <si>
    <t>1. Actos Administrativos de los protocolos de vinculación establecidos por la Entidad o Autoridd competente (Si aplica).
2. Documentación dispuesta en el Sistema Integrado de Gestión de la Entidad, referente a los Manuales Específicos de Funciones y el formato de verificación de requisitos mínimos; existentes y vigentes.
3. Base de datos de la Policia Nacional de Colombia, Registraduría Nacional del Estado Civil, Contraloría General de la República y Procuraduría General.</t>
  </si>
  <si>
    <t xml:space="preserve">Número de personas posesionadas en el periodo que cumplen efectivamente con los requisitos de acuerdo con el el perfil del empleo que ostentan / Número de personas posesionadas en el periodo a reportar </t>
  </si>
  <si>
    <t>1. Revisión, actualización y modernización del Sistema Integrado de Gestión del proceso de Gestión Humana.
2. Verificación, seguimiento y control por parte del Lider del Proceso a la correcta implementación de las herramientas para el proceso de vinculación de empleados públicos en la planta de personal de la Entidad.</t>
  </si>
  <si>
    <t>1. Que no se apliquen controles sobre la documentación recibida y expedida por la Caja de la Vivienda Popular en el marco de su función como empleador.
2. Desorden en las bases de datos y sistema dispuesto para la administración de personal y sus nóminas.
3. Carencia de sensibilización en valores, moral y ética del servidor o candidato a empleado público.
4. Desconocimiento de la normatividad en materia disciplinaria a efectos de presentar información falsa.</t>
  </si>
  <si>
    <t>En el proceso de recepción de novedades:
1. validación y verificación de las mismas en el proceso de cargue de novedades de nómina.
Certificaciones expedidas
2. Adecuación y garantía del sistema dispuesto por la Entidad para la expedición de certificaciones laborales con número consecutivo.
3. Certificaciones por fuera del Sistema con consecutivo uniforme al del Sistema para la administración de personal.</t>
  </si>
  <si>
    <t xml:space="preserve">1. Documentación dispuesta en el Sistema Integrado de Gestión del proceso de Gestión Humana.
2. Sistema para la Administración de Personal de la Entidad - PERNO.
3. Enlaces de contacto con los diferentes actores que intervienen indirectamente con la administración de personal (Cajas de Compenssación Familiar, E.P.S. Fondos de Pensiones y cesantías, entre otros. </t>
  </si>
  <si>
    <t>1. Establecimiento del número de certificación en el Sistema Integrado de Gestión.
2. Verificación y validación de las novedades allegadas por el personal.</t>
  </si>
  <si>
    <t xml:space="preserve">Indicador:  Realizar 2 actividades encaminadas a fortalecer la cultura del autocontrol, Una en cada semestre
Calculo:   100%  Memoria de las actividades realizadas </t>
  </si>
  <si>
    <t>ASESOR DE CONTROL INTERNO</t>
  </si>
  <si>
    <t>Numero #</t>
  </si>
  <si>
    <t xml:space="preserve">Coordinar la adquisición de los bienes y servicios de la Caja de la Vivienda Popular, atendiendo principios de transparencia, economía y responsabilidad. </t>
  </si>
  <si>
    <t>Priorización en el plan de contratación  de las necesidades que no son de vital importante para el cumplimiento de la misionalidad de la entidad.</t>
  </si>
  <si>
    <t xml:space="preserve">Falta de planeación para satisfacer las diferentes necesidades de los procesos de entidad. </t>
  </si>
  <si>
    <t>La entidad no adquiere los bienes y servicios que ralmente necesit para el cumplimineto de su misionalidad.</t>
  </si>
  <si>
    <t>Base de datos actualizada para monitorear los contratos de adquisicón de bienes y servicios fundamentales para el buenfuncionamiento de la entidad.</t>
  </si>
  <si>
    <t>Plan de adquicisiones y ejecución presupuestal</t>
  </si>
  <si>
    <t>Base datos</t>
  </si>
  <si>
    <t>Monitorear la ejecución de los contratos por medio de los cuales se adquieren los bienes y servicios  relevantes para la entidad y que impactan su normal funcionamiento.</t>
  </si>
  <si>
    <t>Indebido cumplimiento del contrato por omisión o desconocimiento de las funciones de supervisión del mismo.</t>
  </si>
  <si>
    <t>Falta de seguiimiento y control de la ejecución contractual por parte del supervisor.</t>
  </si>
  <si>
    <t>Que el contratista no cumpla con las obligaciones estipuladas en el contrato.</t>
  </si>
  <si>
    <t xml:space="preserve">Realizar una revisión de los contratos de forma trimestral para verificar los informes de supervisión de los contratos suscritos por la entidad. </t>
  </si>
  <si>
    <t>Contratos</t>
  </si>
  <si>
    <t xml:space="preserve">Numero de informes de supervisión de contratos revisados/(No. De contratos  vigentes (10%) </t>
  </si>
  <si>
    <t>Verificar que los informes de supervisión se encuentren con el respectivo seguimiento a la ejecución del contrato.</t>
  </si>
  <si>
    <t>Contratación de bienes y servicios favoreciendo intereses a particulares y perfilando futuros contratistas.</t>
  </si>
  <si>
    <t>Para los recursos físicos, administrarlos  y controlarlos en condiciones de economía, eficacia, eficiencia y transparencia con el  proposito de mantener y proteger los bienes muebles e inmuebles, racionalizar el gasto que genera la operación de los procesos de la  Entidad  y apoyarlos con el suministro de los servicios generales que estos requieran. Para los recursos financieros, administrarlos a través de la adecuada programación anual de caja,  la gestión de la cartera, el pago oportuno de obligaciones con terceros y la consolidación y registro de las operaciones financiera, de conformidad con los principios y normatividad legal vigente.</t>
  </si>
  <si>
    <t>Emitir de forma irregular cheques y/o transferencias desde las cuentas de la entidad</t>
  </si>
  <si>
    <t>Prestar el Servicio a la Ciudadanía en condiciones óptimas de calidad, garantizando la accesibilidad, protección de los derechos de la ciudadanía y brindando una atención eficiente, oportuna y eficaz, promoviendo la participación e interacción permanente a través de los diferentes canales.</t>
  </si>
  <si>
    <t>Cobro por la realización de  trámites ante la CVP</t>
  </si>
  <si>
    <t>El ciudadano desconoce que los servicios de la CVP son gratuitos.
La información que se brinda a la ciudadanía relacionada con los trámites  no es veraz y oportuna.</t>
  </si>
  <si>
    <t xml:space="preserve">Pérdida de imagen de la entidad
Pérdida de confianza  y credibilidad en la entidad
</t>
  </si>
  <si>
    <t xml:space="preserve">Pieza comunicativa establecida para los diferentes módulos del proceso a la vista de los ciudadanos. Informar al finalizar el servicio prestado al ciudadano verbalmente sobre la gratuidad del mismo.
</t>
  </si>
  <si>
    <t>Normativa vigente, politica pública del servicio al ciudadano.</t>
  </si>
  <si>
    <t>Tráfico de influencias</t>
  </si>
  <si>
    <t>Contar con información privilegiada y reservada de la entidad respecto de los productos de cada dirección  misional de la CVP</t>
  </si>
  <si>
    <t xml:space="preserve">Que se asignen los beneficios a personas que no son acreedoras del derecho </t>
  </si>
  <si>
    <t>Gestionar y elaborar con la oficina de comunicaciones, piezas audivisuales informando a la ciudadania los trámites y servicios que ofrece la CVP, con los requisitos para acceder a cada uno de ellos, esto de acuerdo a las funciones realizadas en las Misionales.</t>
  </si>
  <si>
    <t>Objetivos estatégicos de las áreas misionales</t>
  </si>
  <si>
    <t>Número de videos realizados y publicados</t>
  </si>
  <si>
    <t>Videos realizados</t>
  </si>
  <si>
    <t>Fortalecer de manera  permanente a los funcionarios del área de servicio al ciudadano, en  el uso de lenguaje sencillo e incluyente al entregar información existente sobre derechos, deberes y mecanismos para las PQR´s basado en el manual de Servicio al Ciudadano</t>
  </si>
  <si>
    <t xml:space="preserve">Servicio al Ciudadano </t>
  </si>
  <si>
    <t>Permanente</t>
  </si>
  <si>
    <t>208-PLA-FT-54  REGISTRO DE REUNIÓN v1
o
208-SADM-Ft-105 INFORME CAJA DE LA VIVIENDA POPULAR</t>
  </si>
  <si>
    <t>Consolidar mensualmente las estadísticas de asistencia y evaluación del servicio en el canal presencial para los ciudadanos y ciudadanas atendidas en la oficina de Servicio al ciudadano</t>
  </si>
  <si>
    <t>Informe de asistencia y evaluación por parte del área de Servicio al Ciudadano</t>
  </si>
  <si>
    <t>Revisar y analizar y/o adecuar los diferentes medios establecidos para la publicación de la información mínima requerida con el fin de  permitir la accesibilidad a la población en situación de discapacidad</t>
  </si>
  <si>
    <t xml:space="preserve">Dirección de Gestión Corporativa y CID - Sistemas
Servicio al Ciudadano </t>
  </si>
  <si>
    <t>Medio de publicación con accesibilidad a la población en situación de discapacidad</t>
  </si>
  <si>
    <t>208-PLA-FT-54  REGISTRO DE REUNIÓN v1 donde se evidencie los medios que fueron revisados y analizados y/o ajustados</t>
  </si>
  <si>
    <t>1174 - Fortalecimiento de las tecnologías de información y la comunicación</t>
  </si>
  <si>
    <t xml:space="preserve">44 - Gobierno y ciudadanía Digital </t>
  </si>
  <si>
    <t>192 - Fortalecimiento institucional a través del uso de TIC</t>
  </si>
  <si>
    <t>943 - Fortalecimiento institucional para la transparencia, participación ciudadana, control y responsabilidad
social y anticorrupción</t>
  </si>
  <si>
    <t>Bajos niveles de interacción con el ciudadano en la comunicación digital plasmada en página web y redes sociales</t>
  </si>
  <si>
    <t xml:space="preserve">1. Ciudadanos no acceden a las plataformas digitales que requieren conexión a Internet.                                                       2. No conocen la dirección de la página web de la CVP ni las cuentas de redes sociales en Facebook, Twitter, Youtube e Instagram                                                                            </t>
  </si>
  <si>
    <t>1. Bajos niveles de visitas en las plataformas digitales
2.Desconocimieto ciudadano sobre  éstos canales de comunicación digital de acceso gratuito y permanente en el tiempo
3.Ciudadanía desentendida de lo público                                           4. Bajos niveles de control social usando plataformas digitales</t>
  </si>
  <si>
    <t>Informes de reportes estadísticos Google Analytics, Informes PQRS por página web e informes de redes sociales</t>
  </si>
  <si>
    <t>Sumatoria mensual</t>
  </si>
  <si>
    <t>Número de interacciones generadas por mes, temas tratados y respuestas entregadas</t>
  </si>
  <si>
    <t>CUANTITATIVO: Número mensual - CUALITATIVO  informes con reportes mesual</t>
  </si>
  <si>
    <t xml:space="preserve">12 Informes revisados con acciones de mejora y buenas prácticas. </t>
  </si>
  <si>
    <t>Mensual</t>
  </si>
  <si>
    <t xml:space="preserve">PROYECTO ESTRATÉGICO </t>
  </si>
  <si>
    <t>185 - Fortalecimiento de la gestión pública. Efectiva y eficiente</t>
  </si>
  <si>
    <t>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</si>
  <si>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42 - Transparencia, gestión pública y servicio a la ciudadanía</t>
  </si>
  <si>
    <t>01- IGUALDAD DE CALIDAD DE VIDA</t>
  </si>
  <si>
    <t>02- DEMOCRACIA URBANA</t>
  </si>
  <si>
    <t>07- GOBIERNO LEGÍTIMO, FORTALECIMIENTO LOCAL Y EFICIENCIA</t>
  </si>
  <si>
    <t>43- Modernización Institucional</t>
  </si>
  <si>
    <t>189 - Modernización Administrativa</t>
  </si>
  <si>
    <t xml:space="preserve">Informe de desarrollo estrategia de comunicaciones </t>
  </si>
  <si>
    <t xml:space="preserve">Generar dialogo de doble via con la ciudadania </t>
  </si>
  <si>
    <t xml:space="preserve">Comunicaciones/Misionales </t>
  </si>
  <si>
    <t xml:space="preserve">Informes con evidencia de diáologo en los Espacios de Encuentro Ciudadano, En Redes Sociales (Campaña Diálogo)  </t>
  </si>
  <si>
    <t>Videos, post, contenido e informes que evidencien dicho diálogo</t>
  </si>
  <si>
    <t>Incentivar la cultura de la rendicion y peticion de cuentas a través de una campaña permanente de divulgación</t>
  </si>
  <si>
    <t>Informes de estrategia de comunicación de espacios ciudadanos y rendición de cuentas</t>
  </si>
  <si>
    <t>Monitoreo de prensa, videos y registro fotográfico, informes de redes sociales relacionados con rendición de cuentas</t>
  </si>
  <si>
    <t xml:space="preserve">MEJORAMIENTO DE BARRIOS </t>
  </si>
  <si>
    <t>URBANIZACIONES Y TITULACIÓN</t>
  </si>
  <si>
    <t>PREVENCIÓN DEL DAÑO ANTIJURÍDICO Y REPRESENTACIÓN JUDICIAL</t>
  </si>
  <si>
    <t>COMUNICACIONES</t>
  </si>
  <si>
    <t>EVALUACIÓN DE LA GESTIÓN</t>
  </si>
  <si>
    <t>REASENTAMIENTOS HUMANOS</t>
  </si>
  <si>
    <t>ADQUISICIÓN DE BIENES Y SERVICIOS</t>
  </si>
  <si>
    <t>ADMINISTRACIÓN Y CONTROL DE RECURSOS</t>
  </si>
  <si>
    <t>SERVICIO AL  CIUDADANO</t>
  </si>
  <si>
    <t>Senbilizar y socializar a los(as) funcionarios(as)  y contratistas  el documento 208-SADM-Mn-01 MANUAL DE SERVICIO AL CIUDADANO</t>
  </si>
  <si>
    <t xml:space="preserve">Funcionarios(as) sensibilizados y socializados en la política de tratamiento de datos de personales </t>
  </si>
  <si>
    <t xml:space="preserve">Fortalecimiento del canal presencial con la atención adecuada para personas con  limitación auditiva de acuerdo a la Ley 982 del 2005  </t>
  </si>
  <si>
    <t>Contratar 2 personas  con conociemiento y experiencia  en la lengua de señas colombiana ( LSC ) para la atención a la ciudadania y capacitar a los funcionario / contratistas de la CVP</t>
  </si>
  <si>
    <t>Informes Peticiones,Quejas, Reclamos y Sugerencias (SDQS)</t>
  </si>
  <si>
    <t>Publicar y divulgar los canales de comunicación de la entidad con el público.</t>
  </si>
  <si>
    <t>Publicación de los medios de contacto con la entidad en página web.</t>
  </si>
  <si>
    <t>http://www.cajaviviendapopular.gov.co/?q=content/transparencia</t>
  </si>
  <si>
    <t>PUBLICACIÓN</t>
  </si>
  <si>
    <t>Publicar las solicitudes de acceso a la información tramitadas por servicio al ciudadano.</t>
  </si>
  <si>
    <t>Publicación de las solicitudes de acceso a la información.</t>
  </si>
  <si>
    <t>http://www.cajaviviendapopular.gov.co/?q=Servicio-al-ciudadano/solicitudes-de-acceso-la-informacion</t>
  </si>
  <si>
    <t>Emitir el lineamiento para que por cada dirección de la entidad se establezca un responsable para levantar la información de los activos de información de cada área y mantenerlo actualizado.</t>
  </si>
  <si>
    <t>Activos de información publicados en la página Web de la entidad</t>
  </si>
  <si>
    <t>Archivo publicado en la página Web
http://www.cajaviviendapopular.gov.co/?q=content/transparencia
10.2 Registro de activos de información</t>
  </si>
  <si>
    <t>Publicar el esquema de publicación de información en la página Web.</t>
  </si>
  <si>
    <t>Publicación del esquema</t>
  </si>
  <si>
    <t>http://www.cajaviviendapopular.gov.co/?q=content/transparencia
10.4 Esquema de públicación de información</t>
  </si>
  <si>
    <t>Emitir el lineamiento para mantener actualizada la matriz de activos de información y solicitar concepto a la dirección jurídica para establecer la información como clasificada y reservada con el fin de publicar en la página Web.</t>
  </si>
  <si>
    <t>Publiación del Indice de la información clasificada y reservada en la página Web</t>
  </si>
  <si>
    <t>http://www.cajaviviendapopular.gov.co/?q=Nosotros/la-cvp/indice-de-informacion-clasificada</t>
  </si>
  <si>
    <t>OFICINAS ASESORA DE PLANEACIÓN</t>
  </si>
  <si>
    <t>COMUNICACIONES CON APOYO DE SERVICIO AL CIUDADANO</t>
  </si>
  <si>
    <t xml:space="preserve"> OFICINA TIC'S</t>
  </si>
  <si>
    <t>SERVICIO AL CIUDADANO CON APOYO OFICINA TIC'S</t>
  </si>
  <si>
    <t>OFICINAS ASESORAS DE PLANEACIÓN, COMUNICACIONES
DIRECCIÓN DE GESTIÓN CORPORATIVA - CID
OFICINA TIC'S</t>
  </si>
  <si>
    <t xml:space="preserve">Plan de Acción - Informe de Evaluación entregado por Transparencia por Colombia 
</t>
  </si>
  <si>
    <t xml:space="preserve">Actas de entrega de información 
Informe </t>
  </si>
  <si>
    <t xml:space="preserve">Ranking de entidades 
% de calificación en los componentes a evaluar </t>
  </si>
  <si>
    <t>208-PLA-FT-54  REGISTRO DE REUNIÓN 
EVALUACIÓN DE LA RENDICIÓN DE CUENTAS (208-PLA-FT- 58)</t>
  </si>
  <si>
    <t>208-PLA-FT-54  REGISTRO DE REUNIÓN v1
208-SADM-Ft-43 LISTADO DE ASISTENCIA
EVALUACIÓN DE LA RENDICIÓN DE CUENTAS (208-PLA-FT- 58)</t>
  </si>
  <si>
    <t>Encuesta Satisfaccion del evento o escenario realizada
EVALUACIÓN DE LA RENDICIÓN DE CUENTAS (208-PLA-FT- 58)</t>
  </si>
  <si>
    <t>CORRECTIVO</t>
  </si>
  <si>
    <t xml:space="preserve">Informar a todos los benficiarios, sobre la gratuidad de los támites de la entidad.
Capacitar a los funcionarios que se encuentran en atención al ciudadano, para que tengan claridad en el manejo de los trámites  y velen por la transparencia del proceso.  </t>
  </si>
  <si>
    <t xml:space="preserve">Acompañamiento permanente, por parte del grupo social y jurídico de la Dirección, a las comunidades, de manera que se tenga claridad en la gratuidad de los trámites y servicios ofrecidos por la CVP. </t>
  </si>
  <si>
    <t xml:space="preserve">EFICIENCIA </t>
  </si>
  <si>
    <t>EFICIENCIA</t>
  </si>
  <si>
    <t>Cobro por la asistencia técnica para el trámite de actos de reconocimiento y/o Licencias de Construcción en el periodo ante curadurias urbanas</t>
  </si>
  <si>
    <t xml:space="preserve">Acto Administrativo de aprobación de actualización del PGD </t>
  </si>
  <si>
    <t>Programa de Gestión Documental - 2017</t>
  </si>
  <si>
    <t>Incorporar en el presupuesto recursos que mejoren la atencion al ciudadano</t>
  </si>
  <si>
    <t>Rubro en presupuesto para atencion al ciudadano</t>
  </si>
  <si>
    <t xml:space="preserve">Plan Anual de Adquisiciones </t>
  </si>
  <si>
    <t xml:space="preserve">Verficar, por medio de las visitas de supervision a la interventoria de las obras  por parte de los supervisores técnicos y sociales de la Dirección de Mejoramiento de Vivienda, en las areas priorizadas por la Secretaria Distrital del Hábita, reportando las inconsistencias, de ser el caso, en las Actas de Inspección de obra. </t>
  </si>
  <si>
    <t xml:space="preserve">N° de solicitudes para asistencia técnica de trámite de actos de reconocimiento y/o Licencias de Construcción en el periodo/ N° de solicitudes estimadas para asistencia técnica en el periodo. 
</t>
  </si>
  <si>
    <t xml:space="preserve">Informar a la ciudadanía de la gratuidad de los trámites,  mediante la atención de  solicitudes para asistencia técnica de actos de reconocimiento y/o Licencias de Construcción.
</t>
  </si>
  <si>
    <t xml:space="preserve">Fortalecer la estrategia social y de comunicación institucional hacia beneficiarios directos (poseedores y propietarios) y comunidad en general a traves de la asistencia técnica prestada por la CVP, para el trámite de actos de reconocimiento y/o Licencias de Construcción ante curadurias Urbanas
Concientizar al grupo encargado de la Asistencia Técnica de la Dirección de Mejoramiento de Vivienda, sobre la transparencia y ética que debe mantenerse en el manejo de los trámites. </t>
  </si>
  <si>
    <t>TRD actualizada aprobada por Comité de Sistema Integrado de Gestión y radicación ante el Consejo Distrital de Archivos del instrumento</t>
  </si>
  <si>
    <t>Negligencia en la atención de la defensa judicial de la entidad para favorecer intereses particulares</t>
  </si>
  <si>
    <t xml:space="preserve">Revisión del Informe de seguimiento mensual  y acciones de mejora  al reporte de Google Analytics y de redes sociales. </t>
  </si>
  <si>
    <t>2- DEMOCRACIA URBANA</t>
  </si>
  <si>
    <t xml:space="preserve">Que se favorezca intereses particulares y personales. </t>
  </si>
  <si>
    <t>0.5</t>
  </si>
  <si>
    <t xml:space="preserve">Realizar, ajustar y complementar el analisis del sector, através del cual se pueda evidenciar, que los requsiitos habilitantes se encuentran debidamente soportados y fueron objeto de un estudio que determino la exigencia de los mismo, en cada uno de los procesos de seleccion objeto a desarrollar. </t>
  </si>
  <si>
    <t>Estudios previos</t>
  </si>
  <si>
    <t>Analisis del Sector Ajustado</t>
  </si>
  <si>
    <t>Enviar un memorando estableciendo las condiciones minimas que debe tener el documento análisis del sector.
Verificar con posterioridad que en los pocesos adelantados, se haya emitido dicho concepto con los ajustes indicados.</t>
  </si>
  <si>
    <t>Dirección de Gestión Corporativa</t>
  </si>
  <si>
    <t>Director(a) de Gestión Corporativa y CID</t>
  </si>
  <si>
    <t>Memorando con un módelo de documento análisis del sector mejorado.</t>
  </si>
  <si>
    <t>208-SADM-Ft-43 LISTADO DE ASISTENCIA
o
208-PLA-FT-54  REGISTRO DE REUNIÓN V1</t>
  </si>
  <si>
    <t>Capacitaciones Realizadas</t>
  </si>
  <si>
    <t xml:space="preserve">TRD ACTUALIZADA </t>
  </si>
  <si>
    <t xml:space="preserve">Informe </t>
  </si>
  <si>
    <t>Numero y % de Formularios, documentos, certificaciones,  para descaraga identificados y con plan de acción GEL para su disposición en la página web</t>
  </si>
  <si>
    <t xml:space="preserve">Resolución </t>
  </si>
  <si>
    <t>Porcentaje de herramientas implementadas.</t>
  </si>
  <si>
    <t>DIRECCIÓN DE GESTIÓN CORPORATIVA y CID</t>
  </si>
  <si>
    <t xml:space="preserve">SUBDIRECCIÓN FINANCIERA </t>
  </si>
  <si>
    <t xml:space="preserve">Verificar la información reportada por las Direcciones, de manera que corresponda a lo formulado y registrado en los sitemas PREDIS y SEGPLAN. </t>
  </si>
  <si>
    <t>Numero</t>
  </si>
  <si>
    <t>Acción</t>
  </si>
  <si>
    <t xml:space="preserve">Responsable </t>
  </si>
  <si>
    <t>Fecha Inicio</t>
  </si>
  <si>
    <t xml:space="preserve">Fecha Final </t>
  </si>
  <si>
    <t>Producto</t>
  </si>
  <si>
    <t>Descripción Avance</t>
  </si>
  <si>
    <t>Observaciones/
Recomendaciones</t>
  </si>
  <si>
    <t>Fecha de Reprogramación</t>
  </si>
  <si>
    <t>Fecha de Corte: Abril 30 - 2017</t>
  </si>
  <si>
    <t>Dirección de Gestión Corporativa - CID</t>
  </si>
  <si>
    <t xml:space="preserve">Actas de capacitaciones , listados de asistencia de los funcionario / contratistas de la CVP y actualización del procedimiento de Servicio al Ciudadano incluyendo la atención a personas con limitación auditiva </t>
  </si>
  <si>
    <t xml:space="preserve">Se realizó la nueva version de la Caracterización, para el proceso de Servicio al Ciudadano. 
Se generó el Informe de Asistencia por canales de atención de la ciudadanía, el cual se envía mensualmente a los Directores Misionales y de apoyo, de la entidad , en aras de generar mejoras en la atención a los usuarios.
Se ajustó la caracterización de ususario, para tener los lineamientos acordes a lo establecido en la Norma.
Se realizó el Plan de Acción, con su respectivo seguimeinto en el primer trimestre de 2017.
Para mitigar la no atención del canal telefonico, se emitió circular de la alta Dirección, a la entidad, para recordar la importnacia de responder las solicitudes (telefonicas) de los usuarios. </t>
  </si>
  <si>
    <t>Casi con Certeza</t>
  </si>
  <si>
    <t xml:space="preserve">Probable </t>
  </si>
  <si>
    <t xml:space="preserve">Improbable </t>
  </si>
  <si>
    <t xml:space="preserve">Raro </t>
  </si>
  <si>
    <t xml:space="preserve">Mayor </t>
  </si>
  <si>
    <t xml:space="preserve">Catastrófico </t>
  </si>
  <si>
    <t>0,5</t>
  </si>
  <si>
    <t>1,0</t>
  </si>
  <si>
    <t>1. Manejo político detrás del proceso de titulación paralelo al trabajo de la CVP con la comunidad. 
2. Legitimidad del evento generado por la costumbre de su uso por parte de la comunidad</t>
  </si>
  <si>
    <t>No surtir en tiempo u omitir las actuaciones que buscan la protección de los intereses de la entidad en el proceso (Ej.: notificación), con el fin de recibir una contraprestación económica o política o administrativa.</t>
  </si>
  <si>
    <t xml:space="preserve">Afectación económica de los intereses de la entidad. 
</t>
  </si>
  <si>
    <t xml:space="preserve">EVITAR </t>
  </si>
  <si>
    <r>
      <t xml:space="preserve">Trámite Enajenación voluntaria de inmuebles
(208-REAS-Pr-04 </t>
    </r>
    <r>
      <rPr>
        <b/>
        <sz val="11"/>
        <color theme="1"/>
        <rFont val="Arial"/>
        <family val="2"/>
      </rPr>
      <t>ADQUISICIÓN DE PREDIOS)</t>
    </r>
  </si>
  <si>
    <r>
      <t>Trámite Postulación Bien(es) Fiscales Titulables a sus Ocupantes</t>
    </r>
    <r>
      <rPr>
        <b/>
        <sz val="11"/>
        <color theme="1"/>
        <rFont val="Arial"/>
        <family val="2"/>
      </rPr>
      <t xml:space="preserve">
(TITULACIÓN POR EL MECANISMO DE PERTENENCIA</t>
    </r>
  </si>
  <si>
    <t>De un total de 109 procesos activos en el primer período cuatrimestral, la totalidad de los mismos se encuentra cotejada tanto en la Rama Judicial como el SIPROJ, razón por la cual se da un cumplimiento del 100% en el período analizado, el cual corresponde al 25% del total anual.</t>
  </si>
  <si>
    <t xml:space="preserve">De acuerdo con el procedimiento de seguimiento a Procesos Judiciales, los abogados externos deben presentar un (1) informe mensual, actualmente se cuenta con 4 abogados externos, es decir que en el primer cuatrimestre se presentaron 16 informes, de los 16 esperados. Por lo tanto hay un cumplimiento del 100% en este primer perìodo lo que equivale al 25% del total anual. </t>
  </si>
  <si>
    <t>Historias laborales en el archivo de gestión, de la Subdirección Administrativa - Talento Humano.</t>
  </si>
  <si>
    <t>Durante el cuatrimestre los funcionarios que cumplieron los requisitos  y se posesionaron en sus cargos respectivos, fueron 62.</t>
  </si>
  <si>
    <t>1. Que el nivel de prestigio y credibilidad de la Entidad se deteriore generando un efecto bola de nieve, impactando negtivamente.
2. Indagaciones e investigaciones derivadas de la acción u omisión de la falta, finalizando con sanciones de tipo administrativo, penal y disciplinario.</t>
  </si>
  <si>
    <t>Número de inconsistencias encontradas / Númerno de inconsistencias solucionadas</t>
  </si>
  <si>
    <t>En el primer cuatrimestre se han encontrado las siguientes inconsistencias en el sistema perno: (4)
1 En el mes de enero al ingresar la planta temporal se presenta inconsistencias con funcionarios que habían estado en la anterior planta temporal. La ingeniera soporte separó las plantas temporales en temporal y temporal 1.
2. En el mes de febrero al presentarse cambio en el proceso de liquidación con el operador mi planilla se tuvo que ajustar el redondeo en los aportes de salud, pensión y régimen de solidaridad pensional antes de generar la nómina.
3 En el mes de abril al ingresar el  aumento masivo del incremento se detectó  que realizó el mismo en el empleo código 314  grado 04 de planta temporal sin haberlo efectuado, ya que este no tiene aumento, lo anterior se corrigió antes de general la nómina.
4. Inconsistencia en el retroactivo de sueldo cuando un funcionario es encargado ya estando en un encargo anterior ya que trae el retroactivo con el sueldo del primer encargo. Ejemplo: Julián Fonseca  paso de encargo planta fija a encargo planta temporal (en nómina de abril el  valor del retroactivo lo tomó con el sueldo del primer encargo al cual debe realizarse ajuste en el mes de mayo. Como acción correctiva debemos realizar  que el sistema realice los ajustes retroactivos pagando el valor correct. Accion preventiva revisar cuando se encargue a un funcionario en un cargo.</t>
  </si>
  <si>
    <t>Registro electrónico e-mail (reporte)
Registro de mejoras aplicadas al sistema PERNO, para la correcta administración de las situaciones administrativas del personal.</t>
  </si>
  <si>
    <t>isitas del Equipo del SIGA a los Archivos de Gestión.</t>
  </si>
  <si>
    <t>Número de visitas efectivamente realizadas / Número de visitas programas
Nota:  por cada dependencia se realizará durante la vigencia, dos visitas.</t>
  </si>
  <si>
    <t>De conformidad con las visitas realizadas por el Equipo SIGA, se determinarán las recomendaciones a las dependencias para la correcta administración de este riesgo.</t>
  </si>
  <si>
    <t>Se han realizado tres visitas a los archivos de gestión de las dependencias (Reasentamientos, Mejoramiento de Barrios y Urbanizaciones y Titulos)</t>
  </si>
  <si>
    <t>Actas de visitas (Reasentamientos, Mejoramiento de Barrios y Urbanizaciones y Titulos)</t>
  </si>
  <si>
    <t>Se está estructurando una propuesta justificada de conformidad con el Acuerdo 060 de 2001 en relación con la funciones de las dependencias. para que sea analizada por la Subdirección Administrativa y la Dirección de Gestión Corporativa y CID.</t>
  </si>
  <si>
    <t>Se tiene estructurando la actualización del PGD para ser presentado al comité del SIG.</t>
  </si>
  <si>
    <t>Se surtió el trámite ante el Subcomité de Gestión Documental y Seguridad de la información el cual avaló la presentación antel el comité del Sistema Integrado de Gestión.</t>
  </si>
  <si>
    <t>Al a fecha no se ha presentado solicitud alguna de acceso a la información contenida en el Archivo Central de la Entidad por parte de los ciudadanos.</t>
  </si>
  <si>
    <t>La Resolución 0091 del 26 de enero de 2016 reglamenta el precio de la expedición de copias que sean solicitadas en el ejercicio del Derecho de Petición en la Caja de la Vivienda Popular.</t>
  </si>
  <si>
    <t>Se está estructurando la propuesta de revisión de dicha actividad por parte del equipo de trabajo de la Subdirección Admnistrativa, esto en el marco de la visita realizada por la Secretaría de Transparencia de la Presidencia de la República, en la cual se anunció que el código de ética trasciende a código de integridad.</t>
  </si>
  <si>
    <t>Informes entregados por el Técnico de la Dirección, donde se tiene el control del estado actual de los procesos jurídicos de la entidad. (La evidencia se encuentra en la siguiente dirección electrónica: C\Users\GASuarez\Desktop\INFORME)</t>
  </si>
  <si>
    <t>Informes entregados por el Técnico de la Dirección, donde se tiene el control sobre todos los procesos jurídicos de la entidad. (La evidencia se encuentra en la siguiente dirección electrónica: C\Users\GASuarez\Desktop\INFORME)</t>
  </si>
  <si>
    <t xml:space="preserve">CORRUPCIÓN </t>
  </si>
  <si>
    <t>LABORAL</t>
  </si>
  <si>
    <t>CUMPLIMIENTO</t>
  </si>
  <si>
    <t>TECNOLOGICO</t>
  </si>
  <si>
    <t>OPERATIVO</t>
  </si>
  <si>
    <t>AMBIENTAL</t>
  </si>
  <si>
    <t>SOCIAL</t>
  </si>
  <si>
    <t>FINANCIERO</t>
  </si>
  <si>
    <t>ESTRATÉGICO</t>
  </si>
  <si>
    <t>No se emite avance a la fecha, puesto que no se ha realizado efectivo la remisión del memorando.</t>
  </si>
  <si>
    <t xml:space="preserve">Falta de requisitos habilitantes  ajustados y pertinentes a lo que demanda el sector, dentro del cual se enmarcará la contratación. </t>
  </si>
  <si>
    <t>1. Realizar monitoreo mensual de las difernetes plataformas digitales y un plan de mejoramiento para aumentar visistas e interacciones, según metas de la vigencia.  
2.Iniciar estrategias de divulgación con un enfoque más visual y que facilite accesibilidad al usuario. 
3. Generar campañas para dar a conocer las secciones de interacción en página web y redes sociales en el marco de Ley de Transparecia a fin que el ciudadano conozca cómo acceder a la información y como interactuar.                                                         4. Divulgar los mecanismos de presentación
directa de solicitudes, quejas y reclamos y el  mecanismo de seguimiento a las PQR.</t>
  </si>
  <si>
    <t xml:space="preserve">Se iniciò estrategia de divulgación del componente de Contratación Pública
Se elaboró un tutorial en video (SECOP) para acceder a los procesos de contratación de la CVP y se divulgo a la ciudadanía a traves de diferentes medios (pagina web, redes sociales y canales internos). 
Se divulgó por los diferentes canales (Página web y redes sociales) la Rendición de cuentas del sector Hábitat y de la Administración Distrital, en sus diferentes etapas, dando acceso en directo, a la ciudadanía, para intercuar en caso de requerirse, a tarves de comentarios y preguntas. 
Se generó campaña en redes sociales para sensibilizar a la Caja de la Vivienda Popular,  sobre Ley de Transparencia.
Se divulgó a través de página web y redes sociales, el mecanismo de acceso para que el ciudadano interactue a traves de solicitudes y consultas - PQRS, acceda a información de misionales, informes de gestión, etc. 
Se realizó Reporte mensual a las visitas, en página web y redes sociales a fin de aumentar los niveles de interacción con el ciudadano en la comunicación digital, estableciendo un Plan de Mejoramiento del proceso, para generar mayor consulta y visitas en las mismas. </t>
  </si>
  <si>
    <t>Se elaboraron los informes de  monitoreo mensual de las difernetes plataformas digitales y un plan de mejoramiento . 
-Reporte de estrategias de divulgación con un enfoque más visual (videos, piezas gráficas y gestión visual en redes sociales) 
- Informe de Campañas  para dar a conocer las secciones de interacción en página web y redes sociales en el marco de Ley de Transparecia a fin de que el ciudadano conozca cómo acceder a la información y como interactuar.                                                         Reporte de la divulgación de  los mecanismos de presentación
directa de solicitudes, quejas y reclamos, pero y el  mecanismo de seguimiento a las PQR.</t>
  </si>
  <si>
    <t xml:space="preserve">Las acciones, como los informes de monitoreo  son preventivas y otras correctivas como las estrategias de divulgación en video y la Campaña de Transparencia que buscan aumentar el conocimiento sobre la importancia de la entregar y divulgar la información pública. </t>
  </si>
  <si>
    <t>Se generó un espacio para preguntas e inquietudes de la ciudadanía en el evento de Rendición de Cuentas sectorial y además se hizo una estrategia de participación y comunicación digital en redes sociales. La ciudadanía pudo ver la rendición desde otro lugar vía Internet, enviar preguntas y hacer comentarios.  https://twitter.com/habitatbogota/status/842015908386226177</t>
  </si>
  <si>
    <t>Se realizó Campaña para dar a conocer la Mesa de Diálogo Sectorial en el Marco de la Rendición de Cuentas https://twitter.com/habitatbogota/status/842042753118830593. https://twitter.com/habitatbogota/status/842015114127659010</t>
  </si>
  <si>
    <t xml:space="preserve">Publicaciones en medios, piezas impresas, digitales, audivisuales elaboradas y publicadas </t>
  </si>
  <si>
    <t xml:space="preserve">Se tiene programado iniciar la campaña de sensibilización en el mes de junio - 2017.
</t>
  </si>
  <si>
    <t xml:space="preserve">Diseño de piezas gráficas, con lenguaje comprensible ,  para el uso de la herramienta  PQRS con el fin de que el ciudadano reporte hechos de corrupción, a traves de la  página web de la entidad. 
</t>
  </si>
  <si>
    <t xml:space="preserve">Se tiene planeado realizar video informativo, para la ciudadanía, sobre la manera de acceder a los servición de la Caja de la Vivienda Popular, sobre sus 4 proyectos Misionales. </t>
  </si>
  <si>
    <t xml:space="preserve">Se realizó campaña de divulgación interna y externa, en la cual se informan los canales de comunicación de le entidad, con el público.
Se creó el buzon de sugerencias virtual, en la plataforma interna de la entidad.   </t>
  </si>
  <si>
    <t xml:space="preserve">Se tienen identificados los criterios de evaluación, por cada Dirección de la entidad. 
Plan de trabajo formulado
Socialización del puntos de la evalaución. 
Cronograma de entrega de información, por parte de las áreas. </t>
  </si>
  <si>
    <t>Una vez se realice el Informe de evalaución entregado por Transparencia por Colombia, para generar el Plan de Acción, a partir de los aspectos identificados</t>
  </si>
  <si>
    <t xml:space="preserve">Se ha generado reporte mensual sobre la atención, por los diferentes canales de atención a los ciudadanos, para generar acciones de mejora, frente a la ciudadanía. </t>
  </si>
  <si>
    <t xml:space="preserve">Hacer visibles los procesos de contratación de la entidad , a traves de la página web y promoción en redes sociales </t>
  </si>
  <si>
    <t>http://www.cajaviviendapopular.gov.co/?q=Transparencia/publicacion-de-la-informacion-contractual</t>
  </si>
  <si>
    <t>Publicación de procesos de contratación de la entidad , en el boton de Transparencia, de acuerdo a la ley 1712 - 2014.</t>
  </si>
  <si>
    <t>A partir de enero - 2017, se han hechos visibles los porcesos de contratación, en la página web de la entidad.</t>
  </si>
  <si>
    <t>Se publicó el Esquema de Comunicaciones y se actualiza cada mes. http://www.cajaviviendapopular.gov.co/files/Transparencia/Instrumentos%20de%20Gestion/Esquema-de-publicacion-e-informacion-17-04-17.pdf</t>
  </si>
  <si>
    <t>OFICINA TIC's</t>
  </si>
  <si>
    <t xml:space="preserve">Divulgar a través de campañas de comunicación externa visual y en lenguaje más amigable las preguntas frecuentes de los PQR 'scon sus respectivas respuestas </t>
  </si>
  <si>
    <t xml:space="preserve">Se realizaron piezas comunicativas, las cuales fueron divulgadas en redes sociales, sobre herramientas PQR's, para facilitar el acceso a la ciudadanía. 
Se divulgó el enlace web, sobre las preguntas frecuentes de cada Dirección Misional, en las diferentes redes sociales. </t>
  </si>
  <si>
    <t>Divulgación  en distintos medios sobre Ley de Transparencia, destacando el botón " Transparencia" de la página web</t>
  </si>
  <si>
    <t xml:space="preserve">Botón Transparencia - actualizado </t>
  </si>
  <si>
    <t>Botón de Transparencia, actualizado, según los requerimientos.</t>
  </si>
  <si>
    <t xml:space="preserve">Durante el corte a Abril, no se presentaron inconsistencias en los seguimientos registrados en SEGPLAN y PREDIS </t>
  </si>
  <si>
    <t>Se realizó la verificación de la Información reportada mensualmente, por los proyectos en FUSS, haciendo las observaciones y sugerencias pertinentes a cada una de las áreas, para hacer entrega y publicación de información veraz a la ciudadanía y a quien lo requiera.</t>
  </si>
  <si>
    <t xml:space="preserve">La Oficina Asesora de Planeación, radicó en el mes de enero memorando a las Áreas de la entidad, estableciendo fechas de corte y entrega de los informes, sin embargo, aun persisten algunas áreas, que no cumplen con la entrega oportuna de la información. 
Se recordará la importancia del envío oportuno de la información a las áreas de la entidad, previo a la fecha de vencimiento del plazo establecido. 
</t>
  </si>
  <si>
    <t>Desde la Caja de la Vivienda Popular, se creo link en la página, invitando a la ciudadanía a validar el informe preliminar de Rendición de cuentas y a participar con temas de interes, para ser tratados en el encuentro realizado por la secretaría de Hábitat, dentro del tiempo establecido (1 mes antes) 
Una vez entregado el memorando, reiterando la importancia de informar a la Oficina Asesora de Planeación los encuentros con la ciudadanía, esperamos que se tenga reporte de cada espacio, para publicar l ainformación en la página web de la entidad.</t>
  </si>
  <si>
    <t xml:space="preserve">Se generaron piezas en un lenguaje para la ciudadanía. 
Se publican los productos comunicativos en página web, redes sociales. Las evidencias se encuentran aquí: http://www.cajaviviendapopular.gov.co/?q=Transparencia/consolidado-rendicion-de-cuentas-2016 y en la página web http://www.cajaviviendapopular.gov.co/  </t>
  </si>
  <si>
    <t>Todos los Procesos</t>
  </si>
  <si>
    <t>Fomentar cultura de autocontrol, dentro de la entidad, de manera que se establezca compromiso por parte de los líderes de proceso, para llevar a cabo correctamente las herramientas del Sistema Integrado de Gestión.</t>
  </si>
  <si>
    <t>Herramientas con información veraz y oportuna, donde se evidencia el compromiso de los líderes de proceso.</t>
  </si>
  <si>
    <t>Herrameintas de Gestión 
http://www.cajaviviendapopular.gov.co/?q=content/estrategia-anticorrupcion</t>
  </si>
  <si>
    <t>Publicación en la Página de la entidad del Informe de Encuentro con la ciudadanía y de las Evaluaciones de la Rendición de Cuentas (208-PLA-Ft- 58) 
http://www.cajaviviendapopular.gov.co/?q=Transparencia/consolidado-rendicion-de-cuentas-2016</t>
  </si>
  <si>
    <t>Matriz Anti-corrpción</t>
  </si>
  <si>
    <t>Divulgar  la Matriz anticorrpción constantemente, entre los grupos de interés y la ciduadanía, en los diferentes canales de la entidad.</t>
  </si>
  <si>
    <t>Pagina web y redes sociales</t>
  </si>
  <si>
    <t xml:space="preserve">Se ha realziado el seguimiento correcto y oportuno a las herramientas de gestión </t>
  </si>
  <si>
    <t xml:space="preserve">La Matriz Anti-corrupción ha sido divulgada, de acuerdo los lineamientos establecidos. Se publicó la versión preliminar y posteriormente el 31 de enero, se divulgó la versión final. </t>
  </si>
  <si>
    <t xml:space="preserve">
El Ejercicio de Rendición de Cuentas - Mesas de Dialogo con la ciudadanía, se ejecutó en el mes de marzo, cumpliendo con los linemaientos de participación del Instituto Distrital Para la Participación y Acción Comunal.
Se realizó Plan de Comunicaciones, para promover el dialogo y la participación ciudadana, a través de los diferentes canales virtuales con que cuenta la entidad y el sector, generando acceso directo a la audiencia de Rendición de Cuentas,   de manera que la ciudadanía interacuara con preguntas, inquietudes o comentarios de interés sobre los proyectos de la Caja de la Vivienda Popular.
Una vez realizado el espacio de Rendición de Cuentas, se recibieron las consultas d ela ciduadanía, para lo cual cada una de las áreas revisó la información y respondió a las solicitudes, en el tiempo oportuno.  
La Oficina Asesora de Planeación, reiteró la importancia de presentar informes de Rendición de cuentas - Encuentros con la ciudadanía. La solicitud se realizó  mediante memorando y correo electrónico, enviado a las Direcciones,  para recordar la importancia de la información contenida en la presentación, el informe que debe entregarse posterior, para ser publicado en la página web de la entidad y la evaluación que se debe ejecutar para cada espacio con la ciudadanía, cumpliendo así con los requisitos de la Ley de Transparencia. 
Se asistió a la Rendición de Cuentas del Distrito, en el cual se tuvo presencia del Director, la Jefe de la Oficina Asesora de Comunicaciones y Control Interno.
</t>
  </si>
  <si>
    <t>1. Realizar el seguimiento a los procesos de Pertenencia a través de los juzgados y revisión de actuaciones de abogados externos. 2. Revisión permanente de la actualización de los procedimientos</t>
  </si>
  <si>
    <t>Procedimientos y Requisitos de Titulación.</t>
  </si>
  <si>
    <t>(Número de Informes Realizados / Número de Informes Proyectados )*100</t>
  </si>
  <si>
    <t>PORCENTAJE</t>
  </si>
  <si>
    <t>Se efectuaron 40 reuniones con la comunidad con el fin de efectuar seguimiento a los tiempos alcanzados para cada uno de los procesos de titulaciòn. Ver actas escaneadas.</t>
  </si>
  <si>
    <t>calidad abril 2017\ACTAS REUNIONES ENERO-ABRIL 2017.PDF</t>
  </si>
  <si>
    <t>Registros de reunión 
Registro de asistencia 
Registros fotográficos
Correos Electrónicos</t>
  </si>
  <si>
    <t>Socialización Realizada</t>
  </si>
  <si>
    <t>No. DE PERSONAS</t>
  </si>
  <si>
    <t>ANUAL</t>
  </si>
  <si>
    <t>1. Realizar socialización de los compromisos establecidos en el acuerdo ético de la Dirección.</t>
  </si>
  <si>
    <t>Aplicación del Manual de Operaciones de la Fiducia</t>
  </si>
  <si>
    <t xml:space="preserve">Actas de Comités Fiduciarios </t>
  </si>
  <si>
    <t>(Número de comités Fiduciarios Realizados / Número de comites Mensuales)*100</t>
  </si>
  <si>
    <t>Para el primer cuatrimestre se programaron 8 reuniones, las cuales fueron realizadas, según Actas Nos. 96 al 05</t>
  </si>
  <si>
    <t>Actas de Comitès Directivo y Tècnico escaneadas</t>
  </si>
  <si>
    <t xml:space="preserve">(Número de zonas de cesión entregadas / Número de zonas de cesión, según proyecto de inversión 471 </t>
  </si>
  <si>
    <t>se cumplió la meta, se entregò en el mes de abril de 2017 la entrega de la zona de cesiòn de SIERRA MORENA, adicionalmente  se gestionaron actividades para las zonas de cesión de Atahualpa, Buenos Aires, Guacamayas y Nuevo Chile , mediante  mesas de trabajo y gestión con los involucrados.</t>
  </si>
  <si>
    <t>FUSS mes de abril de 2017</t>
  </si>
  <si>
    <t>En la Administraciòn Bogotà Mejor para Todos, estamos trabajando  por oferta y no demanda, es decir vamos a terreno casa a casa para ubicar a los adjudicatarios y ocupantes, de tal manera que se recojan los documentos y se diligencien los formatos requeridos de acuerdo a la ruta de titulaciòn adecuada, de esta manera logramos masividad en la titulaciòn de predios.</t>
  </si>
  <si>
    <t xml:space="preserve">_Reducciòn de tiempos para los tràmites de acuerdo a los mecanismos de titulaciòn --Disminuciòn de costos al ciudadano </t>
  </si>
  <si>
    <t>Al trabajar por oferta se han disminuido  los tiempos para la elaboraciòn del titulo, ya no se hace necesario que el ciudadano venga a  la CVP a traer los documentos, el eqipo social se encarga de entregar el expediente completo al equipo jurìdico para la elaboraciòn de la resoluciòn. Se titulaon predios de los barrios Arborizadora Alta, Sierra Morena, 1º de Mayo, Yira Castro, Colmena, El Yazmìn, Caracolì, La Rivera I, Cartagena, Santa Viviana, Nueva Colombia y Juan Pablo II</t>
  </si>
  <si>
    <t>Durante el periodo Enero - Abril, no se han realizado eventos con la ciudadanía; el primer encuentro ciudadano con Urbanizaciones y Titulación está planeado para el 3 de junio de 2017. Sin embargo la Oficina de Comunicaciones divulagó el reccorido de Caracolí Ver video https://www.youtube.com/watch?v=0d3Rw51i26g</t>
  </si>
  <si>
    <t>En el proceso inicial de contrataciòn se ha tenido en cuenta en las Obligaciones generales del contratista No. 7  "Guardar total reserva de la informaciòn que por razòn del servicio y desarrollo de sus actividades obtenga.Esta es de propiedad de la CVP de Bogotà DC y solo salvo expreso requerimiento autoridad competente podrà ser divulgado."</t>
  </si>
  <si>
    <t>Establecer alertas temparanas por parte del enlace SIC al equipo de contratación de  la importancia del cumplimiento del Plan Anticorrupción, con el fin de dar cumplimiento al mismo.</t>
  </si>
  <si>
    <t>Hacer énfasis al grupo de contratación de la importancia de dar aplicación al Plan Anticorrupción, y emitir el memorando a las diferentes áreas de la CVP del primer periodo.</t>
  </si>
  <si>
    <t>No. De ciudadanos atendidos/ No. De ciudadanos informados y registrados en el aplicativo SIMA</t>
  </si>
  <si>
    <t>Emitir un informe cuatrimestral indicando a   cuantos ciudadanos atendidos se les informó sobre la gratuidad del servicio.</t>
  </si>
  <si>
    <t>Se ajusto el campo de campo - "Registro de los ciudadanos" en la herramienta SIMA, de manera que se tenga información sobre cuantos ciudadanos han sido informados de la gratuidad de los servicios, el cual tiene reporte mensual.
Se realiza reunión con la Oficina de las TIC'S, donde se gestiona   ajuste de la  herramienta  SIMA .</t>
  </si>
  <si>
    <t>Herramienta SIMA ajustada
Acta de Reunión</t>
  </si>
  <si>
    <t xml:space="preserve">Se ajusto la herramienta SIMA para poder consolidar el número de ciudadanos que se les informa sobre la gratuidad de los servicios en el canal presencial. 
El informe se emitirá semestral, corte 30 de junio de 2017 y el segundo 31 de diciembre 2017. 
Será publicado en la carpeta de calidad </t>
  </si>
  <si>
    <t xml:space="preserve">Se realizó reunión con la Oficina Asesora de Comunicaciones, donde  se gestionó la elaboración conjunta de  piezas audiovisuales, dando a conocer a la ciudadanía  los proyectos que competen a cada Dirección Misional de  la entidad. 
Se establecen fechas de entrega y emisiones en el punto de Servicio al Ciudadano de la Caja de la Vivienda Popular
Reunión efectuada el  04 de abril . </t>
  </si>
  <si>
    <t xml:space="preserve">Acta de Reunión </t>
  </si>
  <si>
    <t xml:space="preserve">
Las piezas audiovisuales serán emitidas a partir del 1 de junio - 2017</t>
  </si>
  <si>
    <t>La contratista Yorely Lopez  realizó dos capacitación acerca de la atención de la  comunidad sorda para la CVP, las cuales se   llevaron a acabo los dias 15 de febrero y 2 de marzo  del 2017, asistiendo los 8 contratistas que hacen parte del proceso de Servicio al Ciudadano. 
actividad culminada</t>
  </si>
  <si>
    <t xml:space="preserve"> Se realiza socialización y sensibilización  del el documento 208-SADM-Mn-01 MANUAL DE SERVICIO AL CIUDADANO a  6  contratistas que pertenecen a Servicio al Ciudadano el día 3 de abril del 2017.</t>
  </si>
  <si>
    <t>Realizar socialización y sensibilización a todos los funcionarios (a) y contratistas de la Caja de la Vvivienda Popular.</t>
  </si>
  <si>
    <t>Se generó el Informe de Asistencia por canales de atención de la ciudadanía, el cual se envía mensualmente a los Directores Misionales y de apoyo, de la entidad , en aras de generar mejoras en la atención a los usuarios.</t>
  </si>
  <si>
    <t>Se realizan reuniones con los contratistas de Servicio al Ciudadano sobre derechos y deberes y mecanismos para la atención de PQRS  los dias 8 de marzo y 3 de abril del 2017</t>
  </si>
  <si>
    <t>Se consolidan mensualmente las estadísticas de PQRS interpuestas por los ciudadanos recepcionadas por los diferentes canales de atención. Se envían mensualmente a la Oficina Asesora de Comunicaciones para su respectiva publicación en el portal WEB y a la Oficina Asesora de Control Interno.              de igual forma se realiza el seguimiento y control por medio del aplicativo alarmas tempranas.   \\serv-cv11\corporativa\Servicio al Ciudadano.  Evidencia en la pagina WEB.</t>
  </si>
  <si>
    <t xml:space="preserve">Se configuro el sistema digiturno SIMA para dar prioridad a las personas que requieran atención prioritaria según su situación.                                                                                                                              La contratista Yorely López  realizó dos capacitaciones acerca de la atención de la comunidad sorda para la CVP, las cuales se llevaron a cabo los días 15 de febrero y 2 de marzo del 2017, asistiendo los 8 contratistas que hacen parte del proceso de Servicio al Ciudadano. </t>
  </si>
  <si>
    <t>Piezas audiovisuales en el punto de atencion al ciudadano dando a conocer los trámites y servicios que presta la CVP.</t>
  </si>
  <si>
    <t>Piezas audiovisuales emitidas en el punto de Servicio al Ciudadano</t>
  </si>
  <si>
    <t>Número de piezas emitidas al publico</t>
  </si>
  <si>
    <t>Se realizo reunión con la oficina asesora de comunicaciones donde  se gestiono la elaboración conjunta de  piezas audiovisuales dando a conocer a la ciudadanía  los procesos misionales con los que cuenta la entidad. Se establecen fechas de entrega y emisiones en el punto de Servicio al Ciudadano de la Caja de la Vivienda Popular. (se evidencia en acta de reunión)</t>
  </si>
  <si>
    <t>Según información allegada por la Dra. Gloria Cubillos mediante correo electrónico,  se logra verificar en la base actualizada lo siguiente: los items papelería, toners, carpetas y cajas estan con fecha 2017, mobiliario con fecha a 2015 (de igual forma para el 2016 no se realizó compra de mobiliario), computadores y equipos de computo cuya actualización se encuentra a fecha año 2016,  y cafetería y aseo se encuentra a fecha año 2017.</t>
  </si>
  <si>
    <t>Base de datos para el monitoreo de la ejecución contractual.</t>
  </si>
  <si>
    <t>De acuerdo a informe remitido por la Oficina de Gestión Documental, el seguimiento realizado a los expedientes  en los meses de Enero a Marzo de 2017, en total 225 expedientes revisados,  todos cuentan con  los informes de supervisión.</t>
  </si>
  <si>
    <t>Expedientes contractuales donde reposa el informe de supervisión.</t>
  </si>
  <si>
    <t xml:space="preserve">Realizar dos actividades de sensibilización durante la vigencia, (una (1) por semestre) </t>
  </si>
  <si>
    <t xml:space="preserve">La actividad de sensibilización programada para este semestre se realizará durante el segundo trimestre del año (Abril, Mayo, Junio) </t>
  </si>
  <si>
    <t xml:space="preserve">Informes de Auditorias Internas  y  Matriz de Seguimiento a
Planes de Mejoramiento </t>
  </si>
  <si>
    <t>Reporte inoportuno de información a las partes interesadas</t>
  </si>
  <si>
    <t>Incumplimiento en la entrega de información por parte de las dependencias</t>
  </si>
  <si>
    <t>Sanciones de tipo disciplinarios, civiles, administrativos, fiscales, entre otros</t>
  </si>
  <si>
    <t>Incumplimiento en la formulación de Planes de Mejoramiento como resultado de las auditorías internas o externas.</t>
  </si>
  <si>
    <t>No hay formulación de acciones para eliminar las causas de los hallazgos y/o de planes de mejoramiento por parte de los responsables</t>
  </si>
  <si>
    <t>No generar mejoramiento continuo y por ende no poder mantener el Sistema Integrado de Gestión</t>
  </si>
  <si>
    <t xml:space="preserve">Formulación de acciones  ineficaces para el tratamiento de los hallazgos reportados </t>
  </si>
  <si>
    <t>Deficiente análisis de las causas y falta de coherencia y profundidad para atender el hallazgo y/o formular las  acciones sin considerar las causas, o incumplimiento de las acciones propuestas</t>
  </si>
  <si>
    <t>Sistema Integrado de Gestión no sostenible</t>
  </si>
  <si>
    <t>No apropiación de la cultura del Control dentro de la entidad</t>
  </si>
  <si>
    <t xml:space="preserve">No conocer la identificación de controles y la importancia de su manejo </t>
  </si>
  <si>
    <t>No apropiación de la cultura del control para verificar la gestión de sus acciones</t>
  </si>
  <si>
    <t>No cumplir con el programa de auditoría aprobado para la vigencia</t>
  </si>
  <si>
    <t>Personal Insuficiente. 
Inadecuada administración del tiempo.</t>
  </si>
  <si>
    <t xml:space="preserve">Incumplimiento de las funciones establecidas para el área.
Incumplimiento con la normatividad establecida (Circular 011 de 2015) </t>
  </si>
  <si>
    <t>Seguimiento a la ejecución del Plan Anual de Auditoría en cumplimiento a la circular 011 de 2015</t>
  </si>
  <si>
    <t>Preventivo</t>
  </si>
  <si>
    <t>En cada vigencia se construye y realiza seguimiento del cronograma de informes y se publica.</t>
  </si>
  <si>
    <t>- Presentación de seguimientos por parte de cada uno de los procesos de la herramienta de Planes de mejoramiento de forma trimestral y se revisa como punto en cada una de las auditorías levantadas</t>
  </si>
  <si>
    <t>- Revisar el cumplimiento de las acciones presentadas en los planes de mejoramiento
- Verificar mediante seguimiento a la efectividad de las acciones formuladas en los planes de mejoramiento</t>
  </si>
  <si>
    <t>No hay definido</t>
  </si>
  <si>
    <t xml:space="preserve">Programa Anual de Auditorías y visitas especiales (208-CI-Ft-04) </t>
  </si>
  <si>
    <t xml:space="preserve">Auditorías programadas para la vigencia  / Auditorías Ejecutadas  </t>
  </si>
  <si>
    <t>Porcentaje</t>
  </si>
  <si>
    <t>Realizar seguimiento a la ejecución del Plan de Auditorías programado para la vigencia.</t>
  </si>
  <si>
    <t xml:space="preserve">Cronograma de Presentación de Informes </t>
  </si>
  <si>
    <t>Número de informes presentados oportunamente / total de informes por presentar</t>
  </si>
  <si>
    <t>1- Efectuar seguimiento a la presentación de informes.
2- Revisar y actualizar cronograma de presentación de informes, de acuerdo con la normatividad vigente 
3- Solicitar publicación en la carpeta de calidad 
4- Divulgar Cronograma de Informes.</t>
  </si>
  <si>
    <t>Herramienta planes de Mejoramiento Auditorias Internas</t>
  </si>
  <si>
    <t>Planes de Mejoramiento formulados oportunamente/
Total de Planes de Mejoramiento</t>
  </si>
  <si>
    <t xml:space="preserve">
1- Realizar seguimiento a los planes de mejoramiento presentados y a las acciones planteadas dentro de estos.
2- Recibir los planes de mejoramiento, verificarlos e incluirlos dentro de la herramienta.
3- Determinar responsabilidades frente al cumplimiento de las acciones propuestas.
</t>
  </si>
  <si>
    <t>Número de Acciones Cerradas /Número de Acciones Formuladas Oportunamente</t>
  </si>
  <si>
    <t xml:space="preserve">
1- Hacer seguimiento a la eficacia de las acciones durante la vigencia de su formulación.
2- Considerar su efectividad después de seis meses de cerrada la acción.</t>
  </si>
  <si>
    <t>Informe de resultados encuesta de Autocontrol
Acciones formuladas frente a los resultados obtenidos.</t>
  </si>
  <si>
    <t>Número de funcionarios y contratistas a quienes se le aplica la encuesta / Número de funcionarios y contratistas que responden la encuesta.</t>
  </si>
  <si>
    <t>1- Realizar actividades de sensibilización de la cultura de autocontrol entre los funcionarios y contratistas de la entidad.</t>
  </si>
  <si>
    <t xml:space="preserve">Durante el cuatrimestre se programaron 7 auditorías de las cuales 1 se encuentra cerrada, 4 están pendientes de apertura y 2 están en ejecución.  </t>
  </si>
  <si>
    <t xml:space="preserve">El cronograma de presentación de informes se encuentra actualizado a 30 de Abril y publicado en la carpeta de calidad en la ruta \\serv-cv11\calidad\13. PROCESO EVALUACIÓN DE LA GESTIÓN\DOCUMENTOS DE REFERENCIA y en \\serv-cv11\calidad\24. CRONOGRAMA  INFORMES\2017. Su divulgación se realizó a traves de correo electrónico a cada uno de los jefes de los procesos.  </t>
  </si>
  <si>
    <t>Control Interno asesora a los enlaces de los procesos que lo solicitan sobre las no conformidades de los planes de mejoramiento suscritos a la fecha y la formulación de acciones. También se realizan seguimientos a los planes de mejoramiento los cuales son programados en las auditorias del periodo.</t>
  </si>
  <si>
    <t xml:space="preserve">A la fecha se ha presentado un Plan de Mejoramiento correspondiente a la auditoria realizada durante el mes de Marzo al proceso de Gestión de las Comunicaciones el cual se suscribió el 26 de Abril de 2017. La verificación de la eficacia de las acciones no se ha realizado debido a que la fecha de finalización propuesta por el proceso es el 30 de Junio de 2017
</t>
  </si>
  <si>
    <t xml:space="preserve">Durante el cuatrimestre no se han realizado actividades de sensibilización, esta se realizará durante el segundo semestre del año. </t>
  </si>
  <si>
    <t>Informes de seguimiento al Plan Anual de Auditorías</t>
  </si>
  <si>
    <t xml:space="preserve">Seguimiento al Cronograma de informes vigencia 2017  
Publicado en Carpeta de calidad.
</t>
  </si>
  <si>
    <t>1- Informes revisados por el equipo de control interno y oficializados por el Asesor.
2- Planes de Mejoramiento recibidos y cumplidos</t>
  </si>
  <si>
    <t>1- Seguimiento Herramienta planes de Mejoramiento vigencia 2017</t>
  </si>
  <si>
    <t>Registro Asistencia de capacitación</t>
  </si>
  <si>
    <t>No contarse con los documentos suficientes que justifiquen el pago.
Falta de autocontrol al momento de ingresar la información en los aplicativos del área financiera.</t>
  </si>
  <si>
    <t xml:space="preserve">Que se haga efectivo el giro y se depositen los dineros en una cuenta que no es la autorizada. </t>
  </si>
  <si>
    <t>Establecer un punto de control para realizar seguimiento cuatrimestral a los cheques girados y a las transferencias realizadas en el periodo.</t>
  </si>
  <si>
    <t>Reporte bancarios con el estado de pagos rechazados.
Informe final de anulaciones y rechazos de la Secretaría de hacienda.
Relación de cheques girados vs giro efectivo  y  beneficiario</t>
  </si>
  <si>
    <t>Informe cuatrimestral reportando el seguimiento del control</t>
  </si>
  <si>
    <t>#</t>
  </si>
  <si>
    <t>Realizar un cotejo de la información entregada frente a los cheques efectivamente girados al igual que las transferencias que se hicieron efectivas para el periodo.</t>
  </si>
  <si>
    <t>Se estan realizando Conciliaciones Bancarias de las cuentas de Ahorros y Corrientes, cotejando con los pagos realizados por medio de trasferencia y pagos en cheque, evidenciado que a la fecha no se han presentado inconsistencias.
Diariamente se consultan los giros realizados y en el evento de presentarsen rechazos se informa al àrea correspondiente para la respectiva correcion.
Se realiza arqueo de los cheques girados y cheques existentes en forma continua.</t>
  </si>
  <si>
    <t xml:space="preserve">Informe cuatrimestral </t>
  </si>
  <si>
    <t xml:space="preserve">Durante el periodo, se llevaron a cabo controles como:
Se verificó el listado de personal activo, de manera que aquellos que no tienen vinculo contractual, estén desactivados. 
El personal que hace parte d ela Caja de la vivuienda Popular, que utiliza sistemas de Información, se deben registrar previamente a través de un computador, en el cual se autentica con usuario y contraseña, inactivando las cuentas en el momento de la finalización de su gestión. 
Cada sistema de información, requiere de un usuario y contraeña, el cual es diferente a las credenciales utilizadas para ingresar al computador. </t>
  </si>
  <si>
    <t>Archivo con buzones de correo eliminado, de acuerdo a las solicitudes de dependencias y  la emisión de paz y salvos. 
Directorio Activo, para identificar cuentas inacitivas.</t>
  </si>
  <si>
    <t xml:space="preserve">Se realizó capacitación, sobre "Activos de información", a los enlaces delegados por cada área, de manera que se informe sobre, la identificación y valoración de los archivos sobre los cuales se utiliza la información para toma de decisiones y reportes a los entes de control.  </t>
  </si>
  <si>
    <t xml:space="preserve">Matriz de Activos de Información 
Listado de Asistencia - capacitación 
Memorando de convocatoria - Capacitación </t>
  </si>
  <si>
    <t xml:space="preserve">Los usuarios, sólo se crean, una vez se tiene el requerimiento mediante correo electrónico, a soporte de la Caja de la Vivienda Popular. 
De acuerdo a la necesidad, se asignan los permisos para ingresar a los sistemas de Información </t>
  </si>
  <si>
    <t xml:space="preserve">Correos electrónicos 
Catalogo de usuarios </t>
  </si>
  <si>
    <t>Mediante memorando se solicitó a todos los Directores y Subdirectores la delegación de un funcionario enlace de cada dirección u oficina para adelantar la capacitación, sobre "Activos de información", de manera que se informe sobre, la identificación y valoración de los archivos sobre los cuales se utiliza la información para toma de decisiones y reportes a los entes de control.  A partir de esta reunión, la Oficina Tic esta consolidando el inventario para ser remitido a la Oficina de Planeación.</t>
  </si>
  <si>
    <t>Una vez termine de consolidarse la Matríz de Activos de Información, la Oficina TIC enviará el consolidado a la Dirección Jurídica,  con el fin de solicitar  el concepto de clasificación de la información. Realizadó éste trámite, se entregará el archivo a la la   Oficina de Planeaciónpara revisión y posterior entrega a la Oficina de Comunicaciones, para que  sea publicada en la página web de la entidad.</t>
  </si>
  <si>
    <t xml:space="preserve">La Matriz de Activos de Información, tendrá su versión actualizada, de acuerdo a los lineamientos informados en la capacitación.  </t>
  </si>
  <si>
    <t xml:space="preserve">Se adelantó la capacitación a los enlaces de cada área, donde se dio a conocer la aplicación de la Ley  1712 de 2014, frente a activos de información,  para exponer la necesidad de la entidad, por mantener  la identificación y actualización de los mismos. </t>
  </si>
  <si>
    <t xml:space="preserve">Primer periodo: Durante el primer periodo se realizaron 169 visitas de concertación con cada beneficiario, 1265 visitas técnicas de seguimiento a las obras y 643 visitas de supervisión social a las obras en ejecución, para un total de 2077 Visitas de seguimiento a obras, presentando un avance del 74% de las 2800 visitas programadas para la vigencia. </t>
  </si>
  <si>
    <t>Actas de visitas 208-MV-Ft-38 ATENCIÓN INDIVIDUAL - VISITA DOMICILIARIA Y DE CONCERTACION, 208-MV-Ft-03 ACTA DE INSPECCIÓN DE OBRA Y 208-MV-Ft-120 - ACTA SUPERVISIÓN A LAS ACTIVIDADES DE INTERVENTORIA V3</t>
  </si>
  <si>
    <t xml:space="preserve">Primer periodo: Durante el primer periodo el grupo de asistencia Técnica realizó 13 Radicaciones para el trámite de actos de reconocimiento y/o Licencias de Construcción ante curadurías urbanas, presentando un avance del 19% sobre las 68 radicaciones con asistencia técnica programadas para la vigencia. </t>
  </si>
  <si>
    <t>Boleta de Radicación del expediente ante Curaduría Urbana.</t>
  </si>
  <si>
    <t>El primer encuentro ciudadano con Urbanizaciones y Titulación está planeado para el 3 de junio de 2017. Sin embargo la Oficina de Comunicaciones divulagóa la ciudadanía las preguntas frecuentes sobre los trámites de mejoramiento de vivienda https://twitter.com/CVPBogota/status/857271184802680832
Primer periodo: A la fecha no se han programado escenarios o eventos de participacion ciudadana por parte de la Direccion de Mejoramiento de Vivienda.</t>
  </si>
  <si>
    <t xml:space="preserve">El día 26 de enero de 2017 en las instalaciones de la CVP, se llevó a cabo reunion con los primeros  29 beneficiarios que fueron previamente visitados por el equipo de Asistencia Técnica, para el trámite de licencia de construcción y/o acto de reconocimiento. Con los beneficiarios que aceptaron el trámite. 
Se firmó Acta de inicio del proceso, en la cual se especificaba que la CVP otorgaria el estudio de suelos (en el marco del Convenio 600 firmado con el consorcio Estudios Bogotá 2016); y los compromisos que deberían asumir los beneficiarios hasta finalizar el trámite. </t>
  </si>
  <si>
    <t>Se notifico a los beneficiarios, cuando se requería para efectuar subsanaciones. 
No se realizaron dobles giros en relocalización transitoria.</t>
  </si>
  <si>
    <t>Notificación de Subsanaciones.</t>
  </si>
  <si>
    <t xml:space="preserve">Se informa permamentemente a la ciudadanía - beneficiarios, por los diferentes canales de comunicaciones, sobre la gratuidad de los servicios </t>
  </si>
  <si>
    <t>Información de gratuidad de los servicios en los diferentes medios de comunciación de la entidad.
Se solicito mediante memorando 2017IE6689 a control interno una capacitacitación y sensibilización sobre los riesgos de corrupción.</t>
  </si>
  <si>
    <t xml:space="preserve">Se realiza la actualización de los expedientes y digitalización de la documentación de acuerdo a las solicitudes de los funcionarios. 
El coordinador del archivo de Reasentamientos, realiza la socialización de la organización documental, a los funcionarios de archivo de REAS.
Se han digitalizado expedientes,  de acuerdo a la demanda de quien lo solicite en la Dirección - REAS . </t>
  </si>
  <si>
    <t xml:space="preserve">Correos electrónicos </t>
  </si>
  <si>
    <t>Se realizó la revisión de 319 expedientes para el estudio de documentos.
Se efectúo capacitación para sensibilizar al equipo social de la Dirección de Reasentamientos, sobre la correcta utilización del formato.</t>
  </si>
  <si>
    <t>Listado de asistencia 
Formato 208-REAS-Ft-69 - LISTA DE CHEQUEO PARA ESTUDIO DE DOCUMENTOS, publicado en la carpeta de Calidad.</t>
  </si>
  <si>
    <t>Se realizó la migración de la tabla definitiva (Base de datos Misional) donde se encuentran los nombres de los beneficiarios y datos del PAR.</t>
  </si>
  <si>
    <t xml:space="preserve">Aplicativo de Relocalización Transitoria </t>
  </si>
  <si>
    <t>El procedimiento, se enviará para revisión y ajuste a la Oficina Asesora de Planeación, de manera que se tenga la nueva versión en el sistema Integrado de gestión, en el mes de Mayo.
La Resolución 740 de 2015,  está en proceso de revisión, se haran los ajustes en el mes de junio.</t>
  </si>
  <si>
    <t xml:space="preserve">Se entregará en el mes de Mayo, la soilcitud a Control Interno, para solicitar la capacitación sobre corrupción. </t>
  </si>
  <si>
    <t xml:space="preserve">Se tiene establecido cronograma para efectuar cada una de las actividades relacionadas como control, para mitigación del Riesgo. Iniciará la gestión en el mes de Mayo.   </t>
  </si>
  <si>
    <t>Se encuentra en construcción, el procedimiento de consulta de datos en tiempo real, por parte de los profesionales encargados, se tendrá para el mes de junio - 2017.</t>
  </si>
  <si>
    <t>Director(a) Reasentamientos  en conjunto con la Oficina Asesora de Comunicaciones</t>
  </si>
  <si>
    <t xml:space="preserve">Presentación para la Rendición de Cuentas
Imágenes y publicidad, por los diferentes canales de comunicación de la entidad y Redes sociales. </t>
  </si>
  <si>
    <t xml:space="preserve">Se realizó informe en el mes de febrero de rendición de cuentas sobre la gestión de la administración correspondiente al primer semestre del Plan de Desarrollo Distrital Bogotá Mejor para Todos, remitido a la Oficina Asesora de Planeación mediante memorando 2017IE2766.
El Ejercicio de Rendición de Cuentas - Mesas de Dialogo con la ciudadanía, se ejecutó en el mes de marzo, cumpliendo con los lineamientos de participación, entregados por la Secretaría de Hábitat. </t>
  </si>
  <si>
    <r>
      <t>Atención de 1 funcionario, más en horas pico</t>
    </r>
    <r>
      <rPr>
        <sz val="10"/>
        <rFont val="Arial"/>
        <family val="2"/>
      </rPr>
      <t>, para brindar una mejor atención a la ciudadania</t>
    </r>
  </si>
  <si>
    <t xml:space="preserve">Disminución en el tiempo de atención a los beneficiarios </t>
  </si>
  <si>
    <t xml:space="preserve">Beneficiarios, atendidos oportunamente, entregando la información requerida en el tiempo oportuno </t>
  </si>
  <si>
    <t xml:space="preserve">Se maneja por parte del equipo social, cronograma de atención al ciudadano.
</t>
  </si>
  <si>
    <t>Visitas por parte del equipo social a los beneficiarios en su lugar de residencia.</t>
  </si>
  <si>
    <t>Disminución de desplazamientos de los beneficiarios a la CVP, ahorrandoles tiempo y gastos.</t>
  </si>
  <si>
    <t>Número de visitas del área social para recepción de documentos y dar información del estado del proceso a las familias. Control llevado cada mes, para evidenciar las actividades ejecutadas.</t>
  </si>
  <si>
    <t xml:space="preserve">Se han realizado 79 visitas. </t>
  </si>
  <si>
    <t>Crear, actualizar, socializar e implementar  los formatos y procedimientos del Proceso de Reasentamientos .</t>
  </si>
  <si>
    <t>Optimizar la gestión del proceso de Reasentamientos.</t>
  </si>
  <si>
    <t xml:space="preserve">Se ajustó la documentación del proceso de Reasentamientos (Formatos) , los cuales se encuentran publicados en la carpeta de calidad. </t>
  </si>
  <si>
    <t>Actualización de 15 formatos - Proceso Reasentamientos Humanos</t>
  </si>
  <si>
    <t>Constitución de depositos a favor de terceros.</t>
  </si>
  <si>
    <t>Reducción del tiempo en el desembolso (2 meses)</t>
  </si>
  <si>
    <t xml:space="preserve">Resolución, que acoge la Constitución de depositos a favor de terceros. </t>
  </si>
  <si>
    <t>Esta pendiente la modificación de la resolución y la posterior aprobación por parte de jurídica.</t>
  </si>
  <si>
    <t>Junio - 2017</t>
  </si>
  <si>
    <t>Traslado de funcionarios del equipo técnico a las viviendas de los beneficiarios</t>
  </si>
  <si>
    <t>Número de visistas del área técnica para recepción del PAR</t>
  </si>
  <si>
    <t xml:space="preserve">El área técnica ha realizado 111 visitas a los beneficiarios.
</t>
  </si>
  <si>
    <t>Crear, actualizar, socializar e implementar  los formatos y procedimientos del Proceso de Reasentamientos.</t>
  </si>
  <si>
    <t>Optimizar la gestión del proceso de reasentamientos.</t>
  </si>
  <si>
    <t>Crear, mofificar Procedimientos del Proceso de Reasentamientos en calidad.</t>
  </si>
  <si>
    <t>Se realizó la actualización de 15 formatos del procedimiento de Reasentamientos</t>
  </si>
  <si>
    <t>En el primer cuatrimestre de la vigencia 2017, se encuentran en ejecución 63 procesos de obras de infraestructura en espacio público a escala barrial, de los contratos de estudios &amp; diseños y obra que se encuentran en etapa de ejecución son: 
Contrato No. 606 de 2015.    
Contrato No. 605 de 2015.
Contrato No. 592 de 2015.
Contrato No. 597 de 2016.
Contrato No. 584 de 2016.
A la fecha de corte de 30 de abril de 2017, despues de verificadas las actas de comité y las actas de supervsión de contratos,  se registran procesos dei ntervenciones en espacio pùblico a escala barrial con retrasos &gt;= 10%.
El contrato 606 de 2015, presenta en enero de 2017 un atraso del 13,50%; teniendo en cuenta los frentes de mantenimiento que no se ejecutaron, sin estos el atraso es del 5,85%. En marzo de 2017, se radica por H.R. Ingenieria, un informe con CORDIS 2017ER5201,  que en la página 14 dice: "...el contratista alcanzo una meta física del 96%, con respecto al balance del contrato proyectado por la interventoría, dejando de ejecutar el 4% del mismo."
El contrato 605 de 2015, presentó en enero de 2017, una ejecución del 78,62% y un atraso del 20,38%. Para el mes de febrero se reportó un avance del 86,18% y un atraso del 11,82%. Por útimo, en el mes de marzo, la interventoría reportó una avance general del contrato a la fecha (10 de marzo de 2017), del 91,29% frente al 95%, según reprogramación de las prorrogas con la cuales se tiene un atraso del 3,71%.</t>
  </si>
  <si>
    <t>Contrato 606 de 2015: Acta nùmero 45 de comité de obra con fecha 5 de enero de 2017. 
Informe radicado con CORDIS 2017ER5201.
Contrato 605 de 2015: Acta de reunión con fecha del 6 de enero de 2017, reunión No. 001-2017, con el tema estado actual contrato de obra CVP-605-2015. 
Acta de reunión con fecha del 10 de febrero de 2017, reunión No. 007-2017, con el tema comité de obra CVP-605-2015.</t>
  </si>
  <si>
    <t>El resultado del 13% en el seguimiento reportado, equivale:
A los pagos realizados en el primer cuatrimestre correspondiente a $18.605.408 de los recursos  comprometidos en infraestructura equivalentes a solo adiciones de contratos provenientes de otras vigencias correspondeinte a $76.573.399.
El resultado del bajo compromiso de los recursos en el tipo de gasto infraestructura, se debe al proceso de priorización de intervenciones a ejecutar por parte de la Secretarìa Distrital del Hàbitat; por lo cual se esta presentando el riesgo finaniciero.</t>
  </si>
  <si>
    <t xml:space="preserve">Ejecución presupuestal con corte a  30 de abril de 2017.
Plan Anual de Adquisiones actualizado al  30 de abril de 2017.
Herramienta de Seguimiento a la ejecución financiera y física </t>
  </si>
  <si>
    <t>Evento: Entrega de 4 tramos viales en la localidad de Bosa, barrio Islandia 3. La OAC realizó acompañamiento durante la entrega y realizó pieza audivisual que se divulgó en la página web http://www.cajaviviendapopular.gov.co/?q=Noticias/bosa-islandia-tiene-1680-metros-cuadrados-que-mejoran-la-calidad-de-vida-de-sus-habitantes y en las redes sociales https://www.youtube.com/watch?v=mlt2wNMhuTc 
Evento:l Comité de Socialización para el Innicio de Estudios y Diseños de un tramo vial, escaleras en  San Cristobal http://www.cajaviviendapopular.gov.co/?q=Noticias/construyendo-el-desarrollo-local-en-san-crist%C3%B3bal-trav%C3%A9s-del-mejoramiento-barrial-de-su Encuentro ciudadano en la localidad de Ciudad Bolívar para la entrega de andenes  http://www.cajaviviendapopular.gov.co/?q=Noticias/habitantes-de-ciudad-bol%C3%ADvar-son-beneficiarios-de-obras-barriales
Según las obligaciones en los pliegos de condiciones, se guía al contratista a la organización y logística para las covocatorias y eventos de las entregas misionales acordadas previamente en los comités.
Las actividades más representativas desarrolladas son: la entrega de volantes y voz a voz y el registro queda en actas de comité.</t>
  </si>
  <si>
    <t>En el primer cuatrimestre de la vigencia 2017, se firmó 3 Acuerdos de Sostenibilidad con la comunidad beneficiada en los barrios el Espino, San Francisco y Bosa Islandia.</t>
  </si>
  <si>
    <t>30 de Abril 2017</t>
  </si>
  <si>
    <t>Fecha de Corte: 30 Abril 2017</t>
  </si>
  <si>
    <t>Abril 30 - 2017</t>
  </si>
  <si>
    <t>El 22 de febrero el Director de Reasentamientos realizo Rendición de Cuentas en la Junta de acción local en la localidad de San Cristobal.
  El  día miércoles 10 de mayo de 2017 se realizara un evento en el cual se hará entrega de las resoluciones VUR a los hogares de Palmitas-Kennedy. De igual manera, se realizará una vitrina inmobiliaria con diferentes Constructores para mostrar la oferta actual (disponibilidad) y los hogares puedan seleccionar su vivienda nueva en esa misma jornada.</t>
  </si>
  <si>
    <t>Consolidar mensualmente las estadísticas de PQR´s realizadas por los(as) ciudadanos(as) y que son recepcionadas por los diferentes mecanismos para tal fin
Nota: PQR recibidas, PQR cerradas a tiempo, PQR cerradas por de tiempo, PQR cerradas antes de tiempo</t>
  </si>
  <si>
    <t xml:space="preserve">Se tiene programado realizar en el mes de Junio, la socialización  del acuerdo ético.  </t>
  </si>
  <si>
    <t xml:space="preserve">Se está actualizando el Acuerdo Ético de la Entidad, para tener en cuenta puntos importantes de gestión, de cada una de las Misionales, de manera que se socialice con todo el equipo de la Dirección de Titulación. </t>
  </si>
  <si>
    <t>Posesión indebida en empleos de la planta de personal: (se presentaría ante la 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concertados de forma tal que se altere ilícitamente dicho proceso, así como ante la emisión de certificados o constancias ficticias de capacitaciones o estudios realizados, lo que genera sanciones, quejas, mala prestación de los  servicios que se proveen, daño a la imagen institucional; insatisfacción en las personas que participan de los procesos, bajo impacto de las acciones de la misión de la Caja de la Vivienda Popular y procesos de formación adicionales para suplir los vacíos.)</t>
  </si>
  <si>
    <t>Certificaciones Falsas. (Se refiere a que se suministre certificaciones con información falsa o inexacta para acredittar y obtener algún tipo de derecho diferente al de la posesión -ya que se contempló en el riego anterior-, como por ejemplo: pago de novedad de incapacidades, licencias y demás novedades de nómina, soportes de excusas médicas, académicas, reuniones, entre otras. Así mismo adulterar las certificaciones emitidas por la Subdirección Administrativa en su calidad de empleador o Jefe de Personal o quien haga sus veces, esto con el fin de engañar a personas externas, sean naturales o jurídicas, como por ejemplo: falsedad en certificación de sueldo, salario, cargo, grado, etc.)</t>
  </si>
  <si>
    <t>Elaboró / cargo: Todos los Procesos</t>
  </si>
  <si>
    <t xml:space="preserve">Aprobó/cargo: Oficina Asesora de Planeación </t>
  </si>
  <si>
    <t>Revisó/cargo: Oficina Asesora Planeación - Control Interno</t>
  </si>
  <si>
    <t xml:space="preserve">Se han realizado mejoras locativas en el punto de atención al ciudadano, de manera que se preste un servicio óptimo y de calidad a los usuarios.
Se adecuo el espacio de atención a la ciudadanía, además se fortalecio el programa de digiturno, para controlar los tiempos de atención, por parte de los funcionarios encargados de atender al ciudadano, coordinando los tiempos y movimientos de quienes atienden en el punto de servicion al ciudadano. </t>
  </si>
  <si>
    <t xml:space="preserve">Esta Actividad inicia su ejecución en mayo. </t>
  </si>
  <si>
    <t>Informe de solicitudes de acceso a la información</t>
  </si>
  <si>
    <t>Costos de reproducción de la información pública, con su respectiva motivación</t>
  </si>
  <si>
    <t>Continuar con los lineamientos GEL, de manera que Servicio al Ciudadano en conjunto con la Oficina TIC's  realicen una identificación de los formularios, certificados, documentos, entre otros, para que puedan ser descargados desde la Página Web de la Entidad, a fin de disponer de trámites en línea para la ciudadanía.</t>
  </si>
  <si>
    <t xml:space="preserve">Realizar campaña de divulgación o una pieza impresa que explique los detalles de los trámites y servicios brindados directamente al público, para posteriormente ser divulgados, conforme a los linemientos de Gobierno en Linea - Transparencia, </t>
  </si>
  <si>
    <t xml:space="preserve">El día marzo 15 de 2017, Se realizó la Rendición de Cuenta Sectorial del sector Habitat de la cual hace parte la Caja de Vivienda Popular, el Director de la Caja presento los avances del pilar 1 Igualdad de calidad de vida, como objetivo protección de familias en situación de riesgo y esta actividad adaptada al cambio climático. Presento las cifras de los avances de algunos de los proyectos adelantados por la Caja,  Inversión   I semestre 2016 $4.172 millones, 565 hogares reasentados, asignación de 479 VURE'S (Valor Único de reconocimiento) con una inversión de 18.516 millones, relocalización de 3.940 familias, como meta de inversión 9.204 millones.  También presento el proyecto de los ajustes normativos encaminados a derogar los decretos 255 y 746 para contar con herramientas financieras y de gestión que puedan redimir los tiempos de reasentamiento transitorio, el proyecto fortalecimiento de los sistemas de información y la habilitación de espacios para vivienda social.
Secretaria Intervenciones integrales de Habitat: 1- Titulación de predios 1001 títulos, 61 hectáreas de zona de sesión, se adelanta la construcción de 1425 viviendas VIP viviendas de interés prioritario, distribuidas así: 96 VIP en la Casona con un 95% de avance en la ejecución, 297 VIP en la Arborizadora baja (Mz. 54-55) con un 87% de avance en la ejecución y 1.032 en la Arborizadora Santa Teresita con un 38% de avance en la ejecución  2- Mejoramiento de Barrios: Se adelantan 66 intervenciones en 9 localidades con $8.124 millones de inversión, se adjudicaron 24 tramos viales en 3 localidades, se adjudicaron 3 escaleras con una inversión $8.269 millones. 3- Mejoramiento de Vivienda: Se proyecta ejecutar 1.000 mejoramientos adicionales con base en subsidios con un convenio Secretaria Distrital y Habitat y la realización del diagnóstico a 15 localidades.  La rendición de cuentas se desarrolló en perfecto orden, se presentó la metodología al inicio de la rendición de cuenta, se dio el espacio para las preguntas que realizaron los asistentes.      
</t>
  </si>
  <si>
    <t>Fecha: Mayo 5 - 2017</t>
  </si>
  <si>
    <t>Fecha: Mayo 12 - 2017</t>
  </si>
  <si>
    <t>Fecha: Mayo 15 - 2017</t>
  </si>
  <si>
    <t>La evaluación del escenario o evento de participación ciudadana  no se han realizado.</t>
  </si>
  <si>
    <t>Se realizó la programación en el mes de mayo de 2017 de la realización de la evaluación del escenario o evento.</t>
  </si>
  <si>
    <t>No se han efectuado eventos de participaciòn ciudadana</t>
  </si>
  <si>
    <t>Primer periodo: A la fecha no se han programado escenarios o eventos de participacion ciudadana por parte de la Direccion de Mejoramiento de Vivienda.</t>
  </si>
  <si>
    <t xml:space="preserve">Primer periodo: Para éste periodo no se programaron escenarios o eventos de participacion ciudadana, por parte de la Direccion de Rteasentamientos. </t>
  </si>
  <si>
    <t>Retraso en el proceso de reubicación definitiva</t>
  </si>
  <si>
    <t>1. Escasez de la oferta inmobiliaria VIP nueva y vivienda usada. 
2. No corresponsabilidad de las familias.
3. Retrasos en el cumplimiento de las fechas de entrega de proyectos propios de la Caja de la Vivienda Popular.
4. Imposibilidad de cierre financiero por falta de recursos de los beneficiarios.
5. Demora de los ciudadanos en el proceso de selección de vivienda.
6. No seguimiento a los procesos desde el área jurídica, social, financiera y de gestión inmobiliaria.</t>
  </si>
  <si>
    <t>Incumplimiento de las metas fijadas en el Plan de Desarrollo Distrital.
Inconformidad de los usuarios.
Incumplimiento de la misionalidad de la Dirección.</t>
  </si>
  <si>
    <t>1. Construcción de un portafolio inmobiliario para ofertar proyectos propios y privados a los beneficiarios del programa.
2. Cruce de bases de datos del área de Procedimientos, Social y Gestión Inmobiliaria con el fin de priorizar a las familias que cuentan con asignación de VUR para citar a recorridos inmobiliarios para realizar selección de vivienda.
3. Realizar seguimiento desde el área de Planeación de la Dirección de Reasentamientos, al cumplimiento oportuno de las actividades y metas consignadas en los planes de trabajo de las áreas que componen la misional.
4. Coordinación con la dirección de Urbanización y Titulación para la entrega las unidades habitacionales.</t>
  </si>
  <si>
    <t>Preventivos</t>
  </si>
  <si>
    <t>Base de Datos Misional
Base de datos de Gestión Inmobiliaria
Base de datos de Procedimientos</t>
  </si>
  <si>
    <t>No. De Actas de Entrega de PAR
No. De Actas de Verificación de Traslado
No. De Hogares con Selección de Vivienda</t>
  </si>
  <si>
    <t>1. 419 Familias con Selección de Vivienda.
2. Que las familias que realicen selección de vivienda, se reasienten definitivamente en los proyectos: Colores de Bolonia, Ícaro, Torres de San Rafael, Portón de Buenavista, Arborizadora Mz 54, Arborizadora Mz 55 y La Casona.</t>
  </si>
  <si>
    <t>1. Actualización de folleto de oferta inmobiliaria.
2. Planear recorridos inmobiliarios semanales (todos los jueves) y citar a los beneficiarios que cuentan con VUR para que conozcan los proyectos y posteriormente realicen la selección de vivienda.
3. Visitas sociales semanales a los beneficiarios con el fin de mantenerlos informados sobre el estado del proceso y la corresponsabilidad que el mismo acarrea.</t>
  </si>
  <si>
    <t>1. El área de Comunicaciones de la CVP, ha realizado folletos sobre la oferta inmobiliaria. 
2. Se realizaron 17 recorridos inmobiliarios
3. El equipo social  ha realizado 79 visitas a los beneficiarios.</t>
  </si>
  <si>
    <t xml:space="preserve">El  día miércoles 10 de mayo de 2017 se realizara un evento en el cual se hará entrega de las resoluciones VUR a los hogares de Palmitas-Kennedy. De igual manera, se realizará una vitrina inmobiliaria con diferentes Constructores para mostrar la oferta actual (disponibilidad) y los hogares puedan seleccionar su vivienda nueva en esa misma jornada.  </t>
  </si>
  <si>
    <t>Inviabilidad en la adquisición de los Predios en Alto Riesgo.</t>
  </si>
  <si>
    <t xml:space="preserve">1. Incumplimiento del procedimiento de Adquisición de Predios 208-REAS-Pr-04.
2. No saneamiento del predio por todo concepto (gravamen, condición o limitación al dominio), taponamiento y paz y salvo de servicios públicos domiciliarios.
3. Estudio de documentos negativo o no completitud de documentos.
4. Inexistencia de recursos disponibles para la adquisición de predios.
</t>
  </si>
  <si>
    <t xml:space="preserve">1. No poder realizar la entrega real de los predios en alto riesgo a nombre de la CVP a las entidades competentes (Secretaría de Ambiente). 
2. Detrimento patrimonial cuando las familias permanecen por largos periodos bajo la modalidad de Relocalización Transitoria.
3. Posible invasión de los predios ya adquiridos por la CVP.
4. Doble reasentamiento.   </t>
  </si>
  <si>
    <t>1. Solicitud de saneamiento de servicios públicos y subsanación de documentos para dar viabilidad técnica, jurídica y administrativa a la adquisición de los predios.
2. Modificación y socialización del procedimiento de Adquisición de Predios a funcionarios y contratistas de la Dirección de Reasentamientos.
3. En caso de no completitud de documentos para dar viabilidad al proceso, el área responsable solicitará al benficiario la subsanación de los mismos.
4. Solicitud de trámite para liberación de recursos y apropiación a la meta de adquisición predial.</t>
  </si>
  <si>
    <t>Correctivos</t>
  </si>
  <si>
    <t>Base de Datos Misional
PREDIS</t>
  </si>
  <si>
    <t>No. De Predios Adquiridos
No. De Estudios de Documentos para Adqusición de Predios</t>
  </si>
  <si>
    <t>Adquirir 8 predios en alto riesgo</t>
  </si>
  <si>
    <t>1. Dar continuidad a los procesos mediante la solicitud oportuna de subsanación de documentos.
2. Actualización del procedimiento de Adquisición Predial.
3. Seguimiento al Plan Anual de Adquisiciones.</t>
  </si>
  <si>
    <t xml:space="preserve">Se realizó la revisión del procedimiento de Adquisición de Predios, el cual será enviado para validación y publicación en la carpeta de Calidad. 
El Plan de anual de adquisiciones es revisado diariamente, si existen ajustes se solicita a la Oficina Asesora de Planeación, para dejar el contenido correcto. 
La Oficina Asesora de Planeaciónal, semanalmente realiza consiliación con quien corresponda para valdiación de datos. </t>
  </si>
  <si>
    <t>Si se requiere, se ajustan los datos contenidos en el Plan Anual de  Adquisiciones, concertado con la Oficina Asesora de Planeación.</t>
  </si>
  <si>
    <t>Retrasos en los pagos de ayuda de relocalización transitoria</t>
  </si>
  <si>
    <t>1. Retrasos en la proyección de resoluciones y memorandos de pago por concepto de la ayuda temporal de relocalización.
2. Errores en la expedición del acto administrativo para asignación de ayuda de relocalización.
3. Inconsistencia en la información de la cuenta bancaria a realizar el depósito y/o cédulas.
4.  Los beneficiarios no notifican oportunamente a la Dirección de Reasentamientos sobre los cambios en los datos del arrendador y/o terminaciones anticipadas.</t>
  </si>
  <si>
    <t xml:space="preserve">1. Incumplimiento en el pago de la ayuda temporal.
2. Giros a arrendadores que no cuentan con contratos vigentes con beneficiarios del programa.
3. Dobles giros por concepto del pago de la ayuda temporal de relocalziación transitoria. </t>
  </si>
  <si>
    <t>1. Revisión de una muestra de las resoluciones y memorandos generados por ayudas de pago de relocalización transitoria.
2. Solicitar la actualización de datos a los beneficiarios del programa.
3. Actualizar los datos de los  arrendatarios y arrendores en la Plataforma de Relocalización Transitoria.</t>
  </si>
  <si>
    <t>No. De giros efectivos
No. De Memorandos de pago generados correcta y oportunamente
No. De Resoluciones de pago de ayuda de relocalización transitoria generadas correcta y oportunamente</t>
  </si>
  <si>
    <t>Atender al 100% de las familias en el porgrama de relocalización transitoria</t>
  </si>
  <si>
    <t>1. Avanzar en el desarrollo informático de la Plataforma de Relocalización con el fin que se generen alertas con fechas vencimiento de los pagos a realizar.
2. Modificación al Procedimiento de Relocalización Transitoria. 
3. Modificación a la Resolución 0740 de 2015. 
4. Muestreo de resoluciones y memorandos de pago con el fin de hacer seguimiento a la corrección oportuna de los datos errados.</t>
  </si>
  <si>
    <t xml:space="preserve">El número total de modificatorias elaboradas que implicaron ajustes en el aplicativo de relocalización corresponde a la suma de 119. 
 </t>
  </si>
  <si>
    <t xml:space="preserve">La Modificación al Procedimiento de Relocalización Transitoria, se hará en el mes de Mayo. 
La Modificación a la Resolución 0740 de 2015. se hará en el mes de junio - 2017.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</si>
</sst>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37" x14ac:knownFonts="1">
    <font>
      <sz val="10"/>
      <name val="Arial"/>
    </font>
    <font>
      <sz val="11"/>
      <color theme="1"/>
      <name val="Calibri"/>
      <family val="2"/>
      <scheme val="minor"/>
    </font>
    <font>
      <sz val="10"/>
      <name val="Arial"/>
      <family val="2"/>
    </font>
    <font>
      <b/>
      <sz val="10"/>
      <name val="Arial"/>
      <family val="2"/>
    </font>
    <font>
      <b/>
      <sz val="12"/>
      <name val="Arial"/>
      <family val="2"/>
    </font>
    <font>
      <b/>
      <sz val="11"/>
      <name val="Calibri"/>
      <family val="2"/>
      <scheme val="minor"/>
    </font>
    <font>
      <sz val="11"/>
      <name val="Calibri"/>
      <family val="2"/>
      <scheme val="minor"/>
    </font>
    <font>
      <sz val="11"/>
      <name val="Calibri"/>
      <family val="2"/>
    </font>
    <font>
      <b/>
      <sz val="8"/>
      <color rgb="FF000000"/>
      <name val="Tahoma"/>
      <family val="2"/>
    </font>
    <font>
      <sz val="8"/>
      <color rgb="FF000000"/>
      <name val="Tahoma"/>
      <family val="2"/>
    </font>
    <font>
      <b/>
      <sz val="11"/>
      <name val="Arial"/>
      <family val="2"/>
    </font>
    <font>
      <b/>
      <sz val="11"/>
      <color theme="0"/>
      <name val="Arial"/>
      <family val="2"/>
    </font>
    <font>
      <sz val="10"/>
      <color theme="1"/>
      <name val="Arial"/>
      <family val="2"/>
    </font>
    <font>
      <b/>
      <sz val="13"/>
      <color theme="1"/>
      <name val="Arial"/>
      <family val="2"/>
    </font>
    <font>
      <b/>
      <sz val="14"/>
      <color theme="1"/>
      <name val="Arial"/>
      <family val="2"/>
    </font>
    <font>
      <b/>
      <sz val="12"/>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b/>
      <sz val="11"/>
      <color theme="1"/>
      <name val="Arial"/>
      <family val="2"/>
    </font>
    <font>
      <sz val="11"/>
      <color theme="1"/>
      <name val="Arial"/>
      <family val="2"/>
    </font>
    <font>
      <sz val="10"/>
      <color rgb="FF000000"/>
      <name val="Arial"/>
      <family val="2"/>
    </font>
    <font>
      <sz val="9"/>
      <color theme="1"/>
      <name val="Arial"/>
      <family val="2"/>
    </font>
    <font>
      <sz val="16"/>
      <name val="Arial"/>
      <family val="2"/>
    </font>
    <font>
      <b/>
      <sz val="14"/>
      <name val="Arial"/>
      <family val="2"/>
    </font>
    <font>
      <sz val="10"/>
      <color indexed="8"/>
      <name val="Arial"/>
      <family val="2"/>
    </font>
    <font>
      <u/>
      <sz val="10"/>
      <color theme="10"/>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10"/>
      <color theme="0"/>
      <name val="Arial"/>
      <family val="2"/>
    </font>
    <font>
      <b/>
      <sz val="12"/>
      <color theme="0"/>
      <name val="Arial"/>
      <family val="2"/>
    </font>
    <font>
      <b/>
      <u/>
      <sz val="10"/>
      <color theme="10"/>
      <name val="Arial"/>
      <family val="2"/>
    </font>
    <font>
      <b/>
      <sz val="9"/>
      <name val="Arial"/>
      <family val="2"/>
    </font>
  </fonts>
  <fills count="27">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C00000"/>
        <bgColor indexed="64"/>
      </patternFill>
    </fill>
    <fill>
      <patternFill patternType="solid">
        <fgColor theme="0"/>
        <bgColor indexed="64"/>
      </patternFill>
    </fill>
    <fill>
      <patternFill patternType="solid">
        <fgColor theme="3" tint="0.79998168889431442"/>
        <bgColor indexed="64"/>
      </patternFill>
    </fill>
    <fill>
      <patternFill patternType="solid">
        <fgColor theme="0"/>
        <bgColor rgb="FF00FF00"/>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n">
        <color auto="1"/>
      </right>
      <top style="thin">
        <color auto="1"/>
      </top>
      <bottom style="double">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indexed="64"/>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diagonal/>
    </border>
    <border>
      <left style="thin">
        <color indexed="64"/>
      </left>
      <right style="thin">
        <color indexed="64"/>
      </right>
      <top style="double">
        <color indexed="64"/>
      </top>
      <bottom/>
      <diagonal/>
    </border>
  </borders>
  <cellStyleXfs count="9">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28" fillId="0" borderId="0" applyNumberFormat="0" applyFill="0" applyBorder="0" applyAlignment="0" applyProtection="0"/>
    <xf numFmtId="0" fontId="2" fillId="0" borderId="0"/>
  </cellStyleXfs>
  <cellXfs count="545">
    <xf numFmtId="0" fontId="0" fillId="0" borderId="0" xfId="0"/>
    <xf numFmtId="0" fontId="2"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xf numFmtId="0" fontId="3" fillId="0" borderId="0" xfId="0" applyFont="1" applyAlignment="1">
      <alignment vertical="center"/>
    </xf>
    <xf numFmtId="0" fontId="3" fillId="0" borderId="0" xfId="0" applyFont="1" applyAlignment="1">
      <alignment vertical="center" wrapText="1"/>
    </xf>
    <xf numFmtId="0" fontId="5" fillId="2" borderId="1" xfId="0" applyFont="1" applyFill="1" applyBorder="1" applyAlignment="1">
      <alignment horizontal="center"/>
    </xf>
    <xf numFmtId="0" fontId="6" fillId="0" borderId="0" xfId="0" applyFont="1"/>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1"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0" xfId="0" applyFont="1" applyBorder="1"/>
    <xf numFmtId="0" fontId="6" fillId="0" borderId="0" xfId="0" applyFont="1" applyAlignment="1">
      <alignment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5" fillId="2" borderId="1" xfId="0"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9" fontId="4" fillId="9"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1" fillId="9" borderId="1" xfId="4" applyFont="1" applyFill="1" applyBorder="1" applyAlignment="1">
      <alignment horizontal="center" vertical="center" wrapText="1"/>
    </xf>
    <xf numFmtId="9" fontId="21" fillId="9" borderId="1" xfId="5" applyFont="1" applyFill="1" applyBorder="1" applyAlignment="1">
      <alignment horizontal="center" vertical="center" wrapText="1"/>
    </xf>
    <xf numFmtId="0" fontId="21" fillId="0" borderId="1" xfId="4" applyFont="1" applyFill="1" applyBorder="1" applyAlignment="1">
      <alignment horizontal="center" vertical="center" wrapText="1"/>
    </xf>
    <xf numFmtId="0" fontId="3" fillId="0" borderId="0" xfId="0" applyFont="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9" fontId="10" fillId="4"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12" fillId="17" borderId="1" xfId="4" applyFont="1" applyFill="1" applyBorder="1" applyAlignment="1">
      <alignment horizontal="justify" vertical="center" wrapText="1"/>
    </xf>
    <xf numFmtId="0" fontId="12" fillId="20" borderId="1" xfId="4" applyFont="1" applyFill="1" applyBorder="1" applyAlignment="1">
      <alignment horizontal="center" vertical="top" wrapText="1"/>
    </xf>
    <xf numFmtId="9" fontId="4" fillId="2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165" fontId="10" fillId="4" borderId="1" xfId="0" applyNumberFormat="1" applyFont="1" applyFill="1" applyBorder="1" applyAlignment="1">
      <alignment horizontal="center" vertical="center" wrapText="1"/>
    </xf>
    <xf numFmtId="9" fontId="10" fillId="9" borderId="1" xfId="0"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11"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14" fillId="9" borderId="1" xfId="0" applyFont="1" applyFill="1" applyBorder="1" applyAlignment="1">
      <alignment horizontal="center" vertical="center" wrapText="1"/>
    </xf>
    <xf numFmtId="0" fontId="14" fillId="9" borderId="31"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2" fillId="24" borderId="1" xfId="0" applyFont="1" applyFill="1" applyBorder="1" applyAlignment="1">
      <alignment horizontal="left" vertical="center" wrapText="1"/>
    </xf>
    <xf numFmtId="0" fontId="23" fillId="26" borderId="1" xfId="0" applyFont="1" applyFill="1" applyBorder="1" applyAlignment="1">
      <alignment horizontal="left" vertical="center" wrapText="1"/>
    </xf>
    <xf numFmtId="14" fontId="2" fillId="24" borderId="1" xfId="0" applyNumberFormat="1" applyFont="1" applyFill="1" applyBorder="1" applyAlignment="1">
      <alignment horizontal="left" vertical="center" wrapText="1"/>
    </xf>
    <xf numFmtId="14" fontId="2" fillId="26" borderId="1" xfId="0" applyNumberFormat="1" applyFont="1" applyFill="1" applyBorder="1" applyAlignment="1">
      <alignment horizontal="left" vertical="center" wrapText="1"/>
    </xf>
    <xf numFmtId="0" fontId="23" fillId="24" borderId="1" xfId="0" applyFont="1" applyFill="1" applyBorder="1" applyAlignment="1">
      <alignment horizontal="left" vertical="center" wrapText="1"/>
    </xf>
    <xf numFmtId="0" fontId="2" fillId="24" borderId="1" xfId="0" applyFont="1" applyFill="1" applyBorder="1" applyAlignment="1">
      <alignment horizontal="left" vertical="center" wrapText="1"/>
    </xf>
    <xf numFmtId="49" fontId="12" fillId="24" borderId="1" xfId="0" applyNumberFormat="1" applyFont="1" applyFill="1" applyBorder="1" applyAlignment="1">
      <alignment horizontal="left" vertical="center" wrapText="1"/>
    </xf>
    <xf numFmtId="9" fontId="2" fillId="0" borderId="1" xfId="3" applyFont="1" applyFill="1" applyBorder="1" applyAlignment="1">
      <alignment horizontal="center" vertical="center" wrapText="1"/>
    </xf>
    <xf numFmtId="9" fontId="2" fillId="24" borderId="1" xfId="3" applyFont="1" applyFill="1" applyBorder="1" applyAlignment="1">
      <alignment horizontal="center" vertical="center" wrapText="1"/>
    </xf>
    <xf numFmtId="14" fontId="12" fillId="24" borderId="1" xfId="0" applyNumberFormat="1" applyFont="1" applyFill="1" applyBorder="1" applyAlignment="1">
      <alignment horizontal="left" vertical="center" wrapText="1"/>
    </xf>
    <xf numFmtId="0" fontId="12" fillId="20" borderId="1" xfId="4" applyFont="1" applyFill="1" applyBorder="1" applyAlignment="1">
      <alignment horizontal="center" vertical="center" wrapText="1"/>
    </xf>
    <xf numFmtId="0" fontId="12" fillId="20" borderId="1" xfId="4" applyFont="1" applyFill="1" applyBorder="1" applyAlignment="1">
      <alignment horizontal="left" vertical="center" wrapText="1"/>
    </xf>
    <xf numFmtId="15" fontId="12" fillId="20" borderId="1" xfId="4" applyNumberFormat="1" applyFont="1" applyFill="1" applyBorder="1" applyAlignment="1">
      <alignment horizontal="center" vertical="center" wrapText="1"/>
    </xf>
    <xf numFmtId="0" fontId="12" fillId="15" borderId="1" xfId="4" applyFont="1" applyFill="1" applyBorder="1" applyAlignment="1">
      <alignment horizontal="center" vertical="center" wrapText="1"/>
    </xf>
    <xf numFmtId="0" fontId="23" fillId="15" borderId="1" xfId="0" applyFont="1" applyFill="1" applyBorder="1" applyAlignment="1">
      <alignment horizontal="left" vertical="center" wrapText="1"/>
    </xf>
    <xf numFmtId="0" fontId="23" fillId="15" borderId="1" xfId="0" applyFont="1" applyFill="1" applyBorder="1" applyAlignment="1">
      <alignment horizontal="center" vertical="center" wrapText="1"/>
    </xf>
    <xf numFmtId="15" fontId="12" fillId="15" borderId="1" xfId="4" applyNumberFormat="1" applyFont="1" applyFill="1" applyBorder="1" applyAlignment="1">
      <alignment horizontal="center" vertical="center" wrapText="1"/>
    </xf>
    <xf numFmtId="0" fontId="27" fillId="15" borderId="1" xfId="4" applyFont="1" applyFill="1" applyBorder="1" applyAlignment="1">
      <alignment horizontal="left" vertical="center" wrapText="1"/>
    </xf>
    <xf numFmtId="0" fontId="23" fillId="15" borderId="1" xfId="0" applyFont="1" applyFill="1" applyBorder="1" applyAlignment="1">
      <alignment horizontal="center" vertical="top" wrapText="1"/>
    </xf>
    <xf numFmtId="0" fontId="27" fillId="15" borderId="1" xfId="4" applyFont="1" applyFill="1" applyBorder="1" applyAlignment="1">
      <alignment horizontal="center" vertical="center" wrapText="1"/>
    </xf>
    <xf numFmtId="9" fontId="12" fillId="15" borderId="1" xfId="5" applyFont="1" applyFill="1" applyBorder="1" applyAlignment="1">
      <alignment horizontal="justify" vertical="top" wrapText="1"/>
    </xf>
    <xf numFmtId="0" fontId="23" fillId="15" borderId="1" xfId="0" applyFont="1" applyFill="1" applyBorder="1" applyAlignment="1">
      <alignment horizontal="justify" vertical="top" wrapText="1"/>
    </xf>
    <xf numFmtId="0" fontId="12" fillId="16" borderId="1" xfId="4" applyFont="1" applyFill="1" applyBorder="1" applyAlignment="1">
      <alignment horizontal="center" vertical="center" wrapText="1"/>
    </xf>
    <xf numFmtId="0" fontId="23" fillId="16" borderId="1" xfId="0" applyFont="1" applyFill="1" applyBorder="1" applyAlignment="1">
      <alignment horizontal="left" vertical="center" wrapText="1"/>
    </xf>
    <xf numFmtId="15" fontId="23" fillId="16" borderId="1" xfId="0" applyNumberFormat="1"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16" borderId="1" xfId="4" applyFont="1" applyFill="1" applyBorder="1" applyAlignment="1">
      <alignment horizontal="center" vertical="center" wrapText="1"/>
    </xf>
    <xf numFmtId="0" fontId="12" fillId="17" borderId="1" xfId="4" applyFont="1" applyFill="1" applyBorder="1" applyAlignment="1">
      <alignment horizontal="center" vertical="center" wrapText="1"/>
    </xf>
    <xf numFmtId="0" fontId="23" fillId="17" borderId="1" xfId="0" applyFont="1" applyFill="1" applyBorder="1" applyAlignment="1">
      <alignment vertical="center" wrapText="1"/>
    </xf>
    <xf numFmtId="0" fontId="23" fillId="17" borderId="1" xfId="0" applyFont="1" applyFill="1" applyBorder="1" applyAlignment="1">
      <alignment horizontal="center" vertical="center" wrapText="1"/>
    </xf>
    <xf numFmtId="15" fontId="23" fillId="17" borderId="1" xfId="0" applyNumberFormat="1" applyFont="1" applyFill="1" applyBorder="1" applyAlignment="1">
      <alignment horizontal="center" vertical="center" wrapText="1"/>
    </xf>
    <xf numFmtId="14" fontId="12" fillId="17" borderId="1" xfId="4" applyNumberFormat="1" applyFont="1" applyFill="1" applyBorder="1" applyAlignment="1">
      <alignment horizontal="center" vertical="center" wrapText="1"/>
    </xf>
    <xf numFmtId="0" fontId="12" fillId="17" borderId="1" xfId="4" applyFont="1" applyFill="1" applyBorder="1" applyAlignment="1">
      <alignment horizontal="left" vertical="center" wrapText="1"/>
    </xf>
    <xf numFmtId="0" fontId="12" fillId="17" borderId="1" xfId="4" applyFont="1" applyFill="1" applyBorder="1" applyAlignment="1">
      <alignment horizontal="center" vertical="top" wrapText="1"/>
    </xf>
    <xf numFmtId="0" fontId="23" fillId="17" borderId="1" xfId="0" applyFont="1" applyFill="1" applyBorder="1" applyAlignment="1">
      <alignment horizontal="justify" vertical="center" wrapText="1"/>
    </xf>
    <xf numFmtId="9" fontId="12" fillId="20" borderId="1" xfId="5" applyFont="1" applyFill="1" applyBorder="1" applyAlignment="1">
      <alignment horizontal="center" vertical="center" wrapText="1"/>
    </xf>
    <xf numFmtId="9" fontId="12" fillId="15" borderId="1" xfId="5" applyFont="1" applyFill="1" applyBorder="1" applyAlignment="1">
      <alignment horizontal="center" vertical="center" wrapText="1"/>
    </xf>
    <xf numFmtId="9" fontId="12" fillId="16" borderId="1" xfId="5" applyFont="1" applyFill="1" applyBorder="1" applyAlignment="1">
      <alignment horizontal="center" vertical="center" wrapText="1"/>
    </xf>
    <xf numFmtId="15" fontId="12" fillId="16" borderId="1" xfId="4" applyNumberFormat="1" applyFont="1" applyFill="1" applyBorder="1" applyAlignment="1">
      <alignment horizontal="center" vertical="center" wrapText="1"/>
    </xf>
    <xf numFmtId="9" fontId="12" fillId="17" borderId="1" xfId="5" applyFont="1" applyFill="1" applyBorder="1" applyAlignment="1">
      <alignment horizontal="center" vertical="center" wrapText="1"/>
    </xf>
    <xf numFmtId="0" fontId="12" fillId="22" borderId="28" xfId="4" applyFont="1" applyFill="1" applyBorder="1" applyAlignment="1">
      <alignment horizontal="center" vertical="center" wrapText="1"/>
    </xf>
    <xf numFmtId="0" fontId="12" fillId="22" borderId="1" xfId="6" applyFont="1" applyFill="1" applyBorder="1" applyAlignment="1">
      <alignment vertical="center" wrapText="1"/>
    </xf>
    <xf numFmtId="15" fontId="12" fillId="22" borderId="1" xfId="6" applyNumberFormat="1" applyFont="1" applyFill="1" applyBorder="1" applyAlignment="1">
      <alignment horizontal="center" vertical="center" wrapText="1"/>
    </xf>
    <xf numFmtId="0" fontId="12" fillId="22" borderId="1" xfId="6" applyFont="1" applyFill="1" applyBorder="1" applyAlignment="1">
      <alignment horizontal="left" vertical="center" wrapText="1"/>
    </xf>
    <xf numFmtId="0" fontId="12" fillId="22" borderId="1" xfId="4" applyFont="1" applyFill="1" applyBorder="1" applyAlignment="1">
      <alignment horizontal="justify" vertical="center" wrapText="1"/>
    </xf>
    <xf numFmtId="0" fontId="2" fillId="22" borderId="1" xfId="0" applyFont="1" applyFill="1" applyBorder="1" applyAlignment="1">
      <alignment horizontal="left" vertical="center" wrapText="1"/>
    </xf>
    <xf numFmtId="0" fontId="12" fillId="22" borderId="1" xfId="0" applyFont="1" applyFill="1" applyBorder="1" applyAlignment="1">
      <alignment horizontal="left" vertical="center" wrapText="1"/>
    </xf>
    <xf numFmtId="15" fontId="12" fillId="22" borderId="23" xfId="4" applyNumberFormat="1" applyFont="1" applyFill="1" applyBorder="1" applyAlignment="1">
      <alignment horizontal="center" vertical="center" wrapText="1"/>
    </xf>
    <xf numFmtId="15" fontId="12" fillId="22" borderId="1" xfId="4" applyNumberFormat="1" applyFont="1" applyFill="1" applyBorder="1" applyAlignment="1">
      <alignment horizontal="center" vertical="center" wrapText="1"/>
    </xf>
    <xf numFmtId="0" fontId="12" fillId="18" borderId="28" xfId="0" applyFont="1" applyFill="1" applyBorder="1" applyAlignment="1">
      <alignment horizontal="center" vertical="center" wrapText="1"/>
    </xf>
    <xf numFmtId="0" fontId="23" fillId="18" borderId="1" xfId="0" applyFont="1" applyFill="1" applyBorder="1" applyAlignment="1">
      <alignment vertical="center" wrapText="1"/>
    </xf>
    <xf numFmtId="15" fontId="12" fillId="18" borderId="1" xfId="6" applyNumberFormat="1" applyFont="1" applyFill="1" applyBorder="1" applyAlignment="1">
      <alignment horizontal="center" vertical="center" wrapText="1"/>
    </xf>
    <xf numFmtId="15" fontId="2" fillId="18" borderId="1" xfId="5" applyNumberFormat="1" applyFont="1" applyFill="1" applyBorder="1" applyAlignment="1">
      <alignment horizontal="center" vertical="center" wrapText="1"/>
    </xf>
    <xf numFmtId="0" fontId="23" fillId="18" borderId="1" xfId="0" applyFont="1" applyFill="1" applyBorder="1" applyAlignment="1">
      <alignment horizontal="left" vertical="center" wrapText="1"/>
    </xf>
    <xf numFmtId="0" fontId="23" fillId="18" borderId="1" xfId="0" applyFont="1" applyFill="1" applyBorder="1" applyAlignment="1">
      <alignment horizontal="left" vertical="top" wrapText="1"/>
    </xf>
    <xf numFmtId="0" fontId="12" fillId="18" borderId="1" xfId="4" applyFont="1" applyFill="1" applyBorder="1" applyAlignment="1">
      <alignment vertical="top" wrapText="1"/>
    </xf>
    <xf numFmtId="9" fontId="2" fillId="18" borderId="1" xfId="5" applyFont="1" applyFill="1" applyBorder="1" applyAlignment="1">
      <alignment horizontal="center" vertical="center" wrapText="1"/>
    </xf>
    <xf numFmtId="0" fontId="12" fillId="18" borderId="1" xfId="0" applyFont="1" applyFill="1" applyBorder="1" applyAlignment="1">
      <alignment horizontal="left" vertical="top" wrapText="1"/>
    </xf>
    <xf numFmtId="15" fontId="12" fillId="18" borderId="1" xfId="0" applyNumberFormat="1" applyFont="1" applyFill="1" applyBorder="1" applyAlignment="1">
      <alignment horizontal="center" vertical="center" wrapText="1"/>
    </xf>
    <xf numFmtId="0" fontId="12" fillId="17" borderId="28" xfId="0" applyFont="1" applyFill="1" applyBorder="1" applyAlignment="1">
      <alignment horizontal="center" vertical="center" wrapText="1"/>
    </xf>
    <xf numFmtId="0" fontId="23" fillId="17" borderId="1" xfId="0" applyFont="1" applyFill="1" applyBorder="1" applyAlignment="1">
      <alignment horizontal="left" vertical="center" wrapText="1"/>
    </xf>
    <xf numFmtId="0" fontId="12" fillId="17" borderId="1" xfId="4" applyFont="1" applyFill="1" applyBorder="1" applyAlignment="1">
      <alignment vertical="top" wrapText="1"/>
    </xf>
    <xf numFmtId="0" fontId="2" fillId="17" borderId="1" xfId="0" applyFont="1" applyFill="1" applyBorder="1" applyAlignment="1">
      <alignment horizontal="left" vertical="top" wrapText="1"/>
    </xf>
    <xf numFmtId="15" fontId="12" fillId="17" borderId="23" xfId="4" applyNumberFormat="1" applyFont="1" applyFill="1" applyBorder="1" applyAlignment="1">
      <alignment horizontal="center" vertical="center" wrapText="1"/>
    </xf>
    <xf numFmtId="0" fontId="23" fillId="16" borderId="1" xfId="0" applyFont="1" applyFill="1" applyBorder="1" applyAlignment="1">
      <alignment horizontal="center" vertical="center" wrapText="1"/>
    </xf>
    <xf numFmtId="0" fontId="12" fillId="16" borderId="1" xfId="4" applyFont="1" applyFill="1" applyBorder="1" applyAlignment="1">
      <alignment horizontal="center" vertical="top" wrapText="1"/>
    </xf>
    <xf numFmtId="0" fontId="12" fillId="15" borderId="28" xfId="0" applyFont="1" applyFill="1" applyBorder="1" applyAlignment="1">
      <alignment horizontal="center" vertical="center" wrapText="1"/>
    </xf>
    <xf numFmtId="0" fontId="23" fillId="15" borderId="1" xfId="0" applyFont="1" applyFill="1" applyBorder="1" applyAlignment="1">
      <alignment vertical="center" wrapText="1"/>
    </xf>
    <xf numFmtId="0" fontId="12" fillId="15" borderId="1" xfId="0" applyFont="1" applyFill="1" applyBorder="1" applyAlignment="1">
      <alignment vertical="center" wrapText="1"/>
    </xf>
    <xf numFmtId="9" fontId="12" fillId="15" borderId="1" xfId="3" applyFont="1" applyFill="1" applyBorder="1" applyAlignment="1">
      <alignment horizontal="center" vertical="center" wrapText="1"/>
    </xf>
    <xf numFmtId="0" fontId="12" fillId="15" borderId="23" xfId="0" applyFont="1" applyFill="1" applyBorder="1" applyAlignment="1">
      <alignment vertical="center" wrapText="1"/>
    </xf>
    <xf numFmtId="0" fontId="12" fillId="20" borderId="28" xfId="0" applyFont="1" applyFill="1" applyBorder="1" applyAlignment="1">
      <alignment horizontal="center" vertical="center" wrapText="1"/>
    </xf>
    <xf numFmtId="0" fontId="23" fillId="20" borderId="1" xfId="0" applyFont="1" applyFill="1" applyBorder="1" applyAlignment="1">
      <alignment vertical="center" wrapText="1"/>
    </xf>
    <xf numFmtId="0" fontId="23" fillId="20" borderId="1" xfId="0" applyFont="1" applyFill="1" applyBorder="1" applyAlignment="1">
      <alignment horizontal="center" vertical="center" wrapText="1"/>
    </xf>
    <xf numFmtId="0" fontId="23" fillId="20" borderId="1" xfId="0" applyFont="1" applyFill="1" applyBorder="1" applyAlignment="1">
      <alignment horizontal="left" vertical="center" wrapText="1"/>
    </xf>
    <xf numFmtId="0" fontId="12" fillId="20" borderId="1" xfId="4" applyFont="1" applyFill="1" applyBorder="1" applyAlignment="1">
      <alignment vertical="top" wrapText="1"/>
    </xf>
    <xf numFmtId="0" fontId="12" fillId="20" borderId="1" xfId="0" applyFont="1" applyFill="1" applyBorder="1" applyAlignment="1">
      <alignment horizontal="left" vertical="top" wrapText="1"/>
    </xf>
    <xf numFmtId="15" fontId="12" fillId="20" borderId="23" xfId="0" applyNumberFormat="1" applyFont="1" applyFill="1" applyBorder="1" applyAlignment="1">
      <alignment horizontal="center" vertical="center" wrapText="1"/>
    </xf>
    <xf numFmtId="0" fontId="12" fillId="20" borderId="45" xfId="0" applyFont="1" applyFill="1" applyBorder="1" applyAlignment="1">
      <alignment horizontal="center" vertical="center" wrapText="1"/>
    </xf>
    <xf numFmtId="0" fontId="23" fillId="20" borderId="46" xfId="0" applyFont="1" applyFill="1" applyBorder="1" applyAlignment="1">
      <alignment vertical="center" wrapText="1"/>
    </xf>
    <xf numFmtId="0" fontId="23" fillId="20" borderId="46" xfId="0" applyFont="1" applyFill="1" applyBorder="1" applyAlignment="1">
      <alignment horizontal="center" vertical="center" wrapText="1"/>
    </xf>
    <xf numFmtId="0" fontId="23" fillId="20" borderId="46" xfId="0" applyFont="1" applyFill="1" applyBorder="1" applyAlignment="1">
      <alignment horizontal="left" vertical="center" wrapText="1"/>
    </xf>
    <xf numFmtId="9" fontId="2" fillId="20" borderId="1" xfId="5" applyFont="1" applyFill="1" applyBorder="1" applyAlignment="1">
      <alignment horizontal="center" vertical="center" wrapText="1"/>
    </xf>
    <xf numFmtId="9" fontId="2" fillId="22" borderId="1" xfId="3" applyFont="1" applyFill="1" applyBorder="1" applyAlignment="1">
      <alignment horizontal="center" vertical="center" wrapText="1"/>
    </xf>
    <xf numFmtId="0" fontId="21" fillId="9" borderId="44" xfId="4" applyFont="1" applyFill="1" applyBorder="1" applyAlignment="1">
      <alignment horizontal="center" vertical="center" wrapText="1"/>
    </xf>
    <xf numFmtId="0" fontId="21" fillId="9" borderId="13" xfId="4" applyFont="1" applyFill="1" applyBorder="1" applyAlignment="1">
      <alignment horizontal="center" vertical="center" wrapText="1"/>
    </xf>
    <xf numFmtId="9" fontId="21" fillId="9" borderId="13" xfId="5" applyFont="1" applyFill="1" applyBorder="1" applyAlignment="1">
      <alignment horizontal="center" vertical="center" wrapText="1"/>
    </xf>
    <xf numFmtId="9" fontId="21" fillId="9" borderId="51" xfId="5" applyFont="1" applyFill="1" applyBorder="1" applyAlignment="1">
      <alignment horizontal="center" vertical="center" wrapText="1"/>
    </xf>
    <xf numFmtId="0" fontId="12" fillId="22" borderId="1" xfId="4"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15" fontId="12" fillId="17" borderId="1" xfId="4" applyNumberFormat="1" applyFont="1" applyFill="1" applyBorder="1" applyAlignment="1">
      <alignment horizontal="center" vertical="center" wrapText="1"/>
    </xf>
    <xf numFmtId="0" fontId="12" fillId="15" borderId="1" xfId="0" applyFont="1" applyFill="1" applyBorder="1" applyAlignment="1">
      <alignment horizontal="center" vertical="center" wrapText="1"/>
    </xf>
    <xf numFmtId="15" fontId="12" fillId="18" borderId="23" xfId="0" applyNumberFormat="1" applyFont="1" applyFill="1" applyBorder="1" applyAlignment="1">
      <alignment horizontal="center" vertical="center" wrapText="1"/>
    </xf>
    <xf numFmtId="0" fontId="12" fillId="16" borderId="28" xfId="4" applyFont="1" applyFill="1" applyBorder="1" applyAlignment="1">
      <alignment horizontal="center" vertical="center" wrapText="1"/>
    </xf>
    <xf numFmtId="0" fontId="12" fillId="16" borderId="23" xfId="4" applyFont="1" applyFill="1" applyBorder="1" applyAlignment="1">
      <alignment horizontal="center" vertical="center" wrapText="1"/>
    </xf>
    <xf numFmtId="0" fontId="12" fillId="20" borderId="46" xfId="4" applyFont="1" applyFill="1" applyBorder="1" applyAlignment="1">
      <alignment vertical="top" wrapText="1"/>
    </xf>
    <xf numFmtId="9" fontId="2" fillId="20" borderId="46" xfId="5" applyFont="1" applyFill="1" applyBorder="1" applyAlignment="1">
      <alignment horizontal="center" vertical="center" wrapText="1"/>
    </xf>
    <xf numFmtId="0" fontId="12" fillId="20" borderId="46" xfId="0" applyFont="1" applyFill="1" applyBorder="1" applyAlignment="1">
      <alignment horizontal="left" vertical="top" wrapText="1"/>
    </xf>
    <xf numFmtId="15" fontId="12" fillId="20" borderId="50" xfId="0" applyNumberFormat="1" applyFont="1" applyFill="1" applyBorder="1" applyAlignment="1">
      <alignment horizontal="center" vertical="center" wrapText="1"/>
    </xf>
    <xf numFmtId="0" fontId="2" fillId="15" borderId="1" xfId="0" applyFont="1" applyFill="1" applyBorder="1" applyAlignment="1">
      <alignment horizontal="left" vertical="top" wrapText="1"/>
    </xf>
    <xf numFmtId="0" fontId="2" fillId="15" borderId="1" xfId="0" applyFont="1" applyFill="1" applyBorder="1" applyAlignment="1">
      <alignment horizontal="center" vertical="center" wrapText="1"/>
    </xf>
    <xf numFmtId="14" fontId="2" fillId="15" borderId="1" xfId="0" applyNumberFormat="1" applyFont="1" applyFill="1" applyBorder="1" applyAlignment="1">
      <alignment horizontal="center" vertical="center" wrapText="1"/>
    </xf>
    <xf numFmtId="0" fontId="3" fillId="15" borderId="1" xfId="0" applyFont="1" applyFill="1" applyBorder="1" applyAlignment="1">
      <alignment horizontal="left" vertical="top" wrapText="1"/>
    </xf>
    <xf numFmtId="0" fontId="12" fillId="16" borderId="1" xfId="0" applyFont="1" applyFill="1" applyBorder="1" applyAlignment="1">
      <alignment horizontal="center" vertical="center" wrapText="1"/>
    </xf>
    <xf numFmtId="0" fontId="23" fillId="16" borderId="1" xfId="0" applyFont="1" applyFill="1" applyBorder="1" applyAlignment="1">
      <alignment vertical="center" wrapText="1"/>
    </xf>
    <xf numFmtId="15" fontId="12" fillId="16" borderId="1" xfId="6" applyNumberFormat="1" applyFont="1" applyFill="1" applyBorder="1" applyAlignment="1">
      <alignment horizontal="center" vertical="center" wrapText="1"/>
    </xf>
    <xf numFmtId="0" fontId="12" fillId="16" borderId="1" xfId="4" applyFont="1" applyFill="1" applyBorder="1" applyAlignment="1">
      <alignment horizontal="left" vertical="top" wrapText="1"/>
    </xf>
    <xf numFmtId="9" fontId="2" fillId="16" borderId="1" xfId="5" applyFont="1" applyFill="1" applyBorder="1" applyAlignment="1">
      <alignment horizontal="center" vertical="center" wrapText="1"/>
    </xf>
    <xf numFmtId="9" fontId="12" fillId="16" borderId="1" xfId="5" applyFont="1" applyFill="1" applyBorder="1" applyAlignment="1">
      <alignment horizontal="left" vertical="top" wrapText="1"/>
    </xf>
    <xf numFmtId="15" fontId="12" fillId="16" borderId="1" xfId="0" applyNumberFormat="1" applyFont="1" applyFill="1" applyBorder="1" applyAlignment="1">
      <alignment horizontal="center" vertical="center" wrapText="1"/>
    </xf>
    <xf numFmtId="0" fontId="12" fillId="17" borderId="1" xfId="4" applyFont="1" applyFill="1" applyBorder="1" applyAlignment="1">
      <alignment horizontal="justify" vertical="top" wrapText="1"/>
    </xf>
    <xf numFmtId="15" fontId="12" fillId="17" borderId="1" xfId="6"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28" fillId="17" borderId="1" xfId="7" applyFont="1" applyFill="1" applyBorder="1" applyAlignment="1">
      <alignment horizontal="left" vertical="center" wrapText="1"/>
    </xf>
    <xf numFmtId="0" fontId="2" fillId="17" borderId="1" xfId="0" applyFont="1" applyFill="1" applyBorder="1" applyAlignment="1">
      <alignment horizontal="left" vertical="center" wrapText="1"/>
    </xf>
    <xf numFmtId="15" fontId="12" fillId="17" borderId="1" xfId="4" applyNumberFormat="1" applyFont="1" applyFill="1" applyBorder="1" applyAlignment="1">
      <alignment horizontal="left" vertical="center" wrapText="1"/>
    </xf>
    <xf numFmtId="0" fontId="23" fillId="18" borderId="1" xfId="0" applyFont="1" applyFill="1" applyBorder="1" applyAlignment="1">
      <alignment horizontal="center" vertical="center" wrapText="1"/>
    </xf>
    <xf numFmtId="0" fontId="28" fillId="18" borderId="1" xfId="7" applyFont="1" applyFill="1" applyBorder="1" applyAlignment="1">
      <alignment horizontal="left" vertical="top" wrapText="1"/>
    </xf>
    <xf numFmtId="0" fontId="2" fillId="18" borderId="0" xfId="0" applyFont="1" applyFill="1" applyAlignment="1">
      <alignment horizontal="center" vertical="center" wrapText="1"/>
    </xf>
    <xf numFmtId="0" fontId="12" fillId="22" borderId="1" xfId="0" applyFont="1" applyFill="1" applyBorder="1" applyAlignment="1">
      <alignment horizontal="center" vertical="center" wrapText="1"/>
    </xf>
    <xf numFmtId="0" fontId="28" fillId="22" borderId="1" xfId="7" applyFont="1" applyFill="1" applyBorder="1" applyAlignment="1">
      <alignment horizontal="justify" vertical="center" wrapText="1"/>
    </xf>
    <xf numFmtId="0" fontId="28" fillId="22" borderId="1" xfId="7" applyFont="1" applyFill="1" applyBorder="1" applyAlignment="1">
      <alignment horizontal="left" vertical="center" wrapText="1"/>
    </xf>
    <xf numFmtId="0" fontId="12" fillId="22" borderId="1" xfId="6" applyFont="1" applyFill="1" applyBorder="1" applyAlignment="1">
      <alignment horizontal="center" vertical="center" wrapText="1"/>
    </xf>
    <xf numFmtId="0" fontId="12" fillId="22" borderId="1" xfId="0" applyFont="1" applyFill="1" applyBorder="1" applyAlignment="1">
      <alignment vertical="center" wrapText="1"/>
    </xf>
    <xf numFmtId="0" fontId="23" fillId="22" borderId="1" xfId="0" applyFont="1" applyFill="1" applyBorder="1" applyAlignment="1">
      <alignment horizontal="justify" vertical="center" wrapText="1"/>
    </xf>
    <xf numFmtId="0" fontId="23" fillId="22" borderId="1" xfId="0" applyFont="1" applyFill="1" applyBorder="1" applyAlignment="1">
      <alignment horizontal="center" vertical="center" wrapText="1"/>
    </xf>
    <xf numFmtId="0" fontId="23" fillId="22" borderId="1" xfId="0" applyFont="1" applyFill="1" applyBorder="1" applyAlignment="1">
      <alignment horizontal="left" vertical="center" wrapText="1"/>
    </xf>
    <xf numFmtId="0" fontId="12" fillId="22" borderId="1" xfId="6" applyFont="1" applyFill="1" applyBorder="1" applyAlignment="1">
      <alignment horizontal="justify" vertical="center" wrapText="1"/>
    </xf>
    <xf numFmtId="9" fontId="4" fillId="3" borderId="1" xfId="0" applyNumberFormat="1" applyFont="1" applyFill="1" applyBorder="1" applyAlignment="1">
      <alignment horizontal="center" vertical="center" wrapText="1"/>
    </xf>
    <xf numFmtId="9" fontId="10" fillId="24"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3" fillId="0" borderId="0" xfId="0" applyFont="1"/>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pplyProtection="1">
      <alignment vertical="center" wrapText="1"/>
      <protection locked="0"/>
    </xf>
    <xf numFmtId="0" fontId="3" fillId="8" borderId="1" xfId="0" applyNumberFormat="1" applyFont="1" applyFill="1" applyBorder="1" applyAlignment="1" applyProtection="1">
      <alignment horizontal="center" vertical="center" wrapText="1"/>
      <protection locked="0"/>
    </xf>
    <xf numFmtId="0" fontId="3" fillId="7"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left" vertical="center" wrapText="1"/>
      <protection locked="0"/>
    </xf>
    <xf numFmtId="0" fontId="10" fillId="0" borderId="1" xfId="0" applyNumberFormat="1" applyFont="1" applyFill="1" applyBorder="1" applyAlignment="1" applyProtection="1">
      <alignment horizontal="center" vertical="center" wrapText="1"/>
      <protection locked="0"/>
    </xf>
    <xf numFmtId="9" fontId="3" fillId="0" borderId="1" xfId="0" applyNumberFormat="1" applyFont="1" applyFill="1" applyBorder="1" applyAlignment="1">
      <alignment horizontal="center" vertical="center" wrapText="1"/>
    </xf>
    <xf numFmtId="0" fontId="34" fillId="5" borderId="1" xfId="0" applyFont="1" applyFill="1" applyBorder="1" applyAlignment="1">
      <alignment horizontal="left" vertical="top" wrapText="1"/>
    </xf>
    <xf numFmtId="0" fontId="3" fillId="0" borderId="1" xfId="0" applyFont="1" applyFill="1" applyBorder="1" applyAlignment="1">
      <alignment horizontal="justify" vertical="center" wrapText="1"/>
    </xf>
    <xf numFmtId="0" fontId="3" fillId="24"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9"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3" fillId="24"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10" fillId="0" borderId="1" xfId="0" applyNumberFormat="1" applyFont="1" applyFill="1" applyBorder="1" applyAlignment="1" applyProtection="1">
      <alignment vertical="center" wrapText="1"/>
      <protection locked="0"/>
    </xf>
    <xf numFmtId="0" fontId="35" fillId="0" borderId="1" xfId="7" applyNumberFormat="1" applyFont="1" applyFill="1" applyBorder="1" applyAlignment="1" applyProtection="1">
      <alignment vertical="center" wrapText="1"/>
      <protection locked="0"/>
    </xf>
    <xf numFmtId="0" fontId="11" fillId="5" borderId="1" xfId="0" applyFont="1" applyFill="1" applyBorder="1" applyAlignment="1">
      <alignment horizontal="left" vertical="top" wrapText="1"/>
    </xf>
    <xf numFmtId="0" fontId="10" fillId="0" borderId="47" xfId="0" applyFont="1" applyBorder="1" applyAlignment="1">
      <alignment horizontal="center" vertical="center" wrapText="1"/>
    </xf>
    <xf numFmtId="0" fontId="10" fillId="0" borderId="40" xfId="0" applyFont="1" applyFill="1" applyBorder="1" applyAlignment="1">
      <alignment horizontal="left" vertical="center" wrapText="1"/>
    </xf>
    <xf numFmtId="0" fontId="10" fillId="0" borderId="48" xfId="0" applyFont="1" applyBorder="1" applyAlignment="1">
      <alignment horizontal="center" vertical="center" wrapText="1"/>
    </xf>
    <xf numFmtId="0" fontId="3" fillId="0" borderId="42"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24" borderId="41" xfId="1" applyFont="1" applyFill="1" applyBorder="1" applyAlignment="1">
      <alignment horizontal="center" vertical="center" wrapText="1"/>
    </xf>
    <xf numFmtId="0" fontId="10" fillId="24" borderId="41" xfId="1" applyFont="1" applyFill="1" applyBorder="1" applyAlignment="1">
      <alignment horizontal="justify" vertical="center" wrapText="1"/>
    </xf>
    <xf numFmtId="0" fontId="3" fillId="0" borderId="1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0" fillId="0" borderId="0" xfId="0" applyFont="1" applyAlignment="1">
      <alignment horizontal="center" vertical="center" wrapText="1"/>
    </xf>
    <xf numFmtId="0" fontId="3" fillId="3" borderId="1" xfId="0" applyNumberFormat="1" applyFont="1" applyFill="1" applyBorder="1" applyAlignment="1" applyProtection="1">
      <alignment horizontal="left" vertical="center" wrapText="1"/>
      <protection locked="0"/>
    </xf>
    <xf numFmtId="0" fontId="10" fillId="0" borderId="1" xfId="0" applyNumberFormat="1" applyFont="1" applyFill="1" applyBorder="1" applyAlignment="1" applyProtection="1">
      <alignment horizontal="left" vertical="center" wrapText="1"/>
      <protection locked="0"/>
    </xf>
    <xf numFmtId="0" fontId="20" fillId="0" borderId="1" xfId="0" applyFont="1" applyFill="1" applyBorder="1" applyAlignment="1">
      <alignment vertical="center" wrapText="1"/>
    </xf>
    <xf numFmtId="0" fontId="3" fillId="0" borderId="1" xfId="0" applyFont="1" applyBorder="1" applyAlignment="1">
      <alignment horizontal="justify" vertical="center" wrapText="1"/>
    </xf>
    <xf numFmtId="0" fontId="3" fillId="0" borderId="1" xfId="0" applyNumberFormat="1" applyFont="1" applyFill="1" applyBorder="1" applyAlignment="1" applyProtection="1">
      <alignment horizontal="justify" vertical="center" wrapText="1"/>
      <protection locked="0"/>
    </xf>
    <xf numFmtId="0" fontId="36"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10" fillId="8" borderId="1" xfId="0" applyNumberFormat="1" applyFont="1" applyFill="1" applyBorder="1" applyAlignment="1" applyProtection="1">
      <alignment horizontal="center" vertical="center" wrapText="1"/>
      <protection locked="0"/>
    </xf>
    <xf numFmtId="0" fontId="10" fillId="6" borderId="1" xfId="0" applyFont="1" applyFill="1" applyBorder="1" applyAlignment="1">
      <alignment horizontal="center" vertical="center" wrapText="1"/>
    </xf>
    <xf numFmtId="49" fontId="10" fillId="0" borderId="1" xfId="0" applyNumberFormat="1" applyFont="1" applyFill="1" applyBorder="1" applyAlignment="1" applyProtection="1">
      <alignment horizontal="left" vertical="center" wrapText="1"/>
      <protection locked="0"/>
    </xf>
    <xf numFmtId="0" fontId="10" fillId="0" borderId="14" xfId="0" applyFont="1" applyBorder="1" applyAlignment="1">
      <alignment horizontal="center" vertical="center" wrapText="1"/>
    </xf>
    <xf numFmtId="9" fontId="10" fillId="24" borderId="1" xfId="0" applyNumberFormat="1" applyFont="1" applyFill="1" applyBorder="1" applyAlignment="1">
      <alignment horizontal="left" vertical="center" wrapText="1"/>
    </xf>
    <xf numFmtId="0" fontId="10" fillId="0" borderId="1" xfId="8" applyFont="1" applyFill="1" applyBorder="1" applyAlignment="1">
      <alignment horizontal="center" vertical="center" wrapText="1"/>
    </xf>
    <xf numFmtId="0" fontId="10" fillId="0" borderId="1" xfId="0" applyNumberFormat="1" applyFont="1" applyFill="1" applyBorder="1" applyAlignment="1" applyProtection="1">
      <alignment horizontal="justify" vertical="center" wrapText="1"/>
      <protection locked="0"/>
    </xf>
    <xf numFmtId="0" fontId="10" fillId="0" borderId="1" xfId="0" quotePrefix="1" applyNumberFormat="1" applyFont="1" applyFill="1" applyBorder="1" applyAlignment="1" applyProtection="1">
      <alignment horizontal="left" vertical="center" wrapText="1"/>
      <protection locked="0"/>
    </xf>
    <xf numFmtId="0" fontId="10" fillId="0" borderId="14" xfId="0" applyFont="1" applyBorder="1" applyAlignment="1">
      <alignment horizontal="left" vertical="center" wrapText="1"/>
    </xf>
    <xf numFmtId="0" fontId="10" fillId="0" borderId="1" xfId="0" applyFont="1" applyBorder="1" applyAlignment="1">
      <alignment horizontal="left" vertical="center" wrapText="1"/>
    </xf>
    <xf numFmtId="0" fontId="10" fillId="0" borderId="27" xfId="0" applyFont="1" applyBorder="1" applyAlignment="1">
      <alignment horizontal="left" vertical="center" wrapText="1"/>
    </xf>
    <xf numFmtId="0" fontId="10" fillId="0" borderId="1" xfId="0"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24" borderId="1" xfId="1" applyFont="1" applyFill="1" applyBorder="1" applyAlignment="1">
      <alignment horizontal="center" vertical="center" wrapText="1"/>
    </xf>
    <xf numFmtId="9" fontId="4" fillId="3" borderId="1" xfId="3" applyFont="1" applyFill="1" applyBorder="1" applyAlignment="1">
      <alignment horizontal="justify" vertical="center" wrapText="1"/>
    </xf>
    <xf numFmtId="0" fontId="3" fillId="0" borderId="13"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NumberFormat="1" applyFont="1" applyFill="1" applyBorder="1" applyAlignment="1" applyProtection="1">
      <alignment horizontal="center" vertical="center" wrapText="1"/>
      <protection locked="0"/>
    </xf>
    <xf numFmtId="0" fontId="3" fillId="8" borderId="13" xfId="0" applyNumberFormat="1" applyFont="1" applyFill="1" applyBorder="1" applyAlignment="1" applyProtection="1">
      <alignment horizontal="center" vertical="center" wrapText="1"/>
      <protection locked="0"/>
    </xf>
    <xf numFmtId="0" fontId="3" fillId="7" borderId="1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0" borderId="0" xfId="0" applyFont="1" applyAlignment="1">
      <alignment wrapText="1"/>
    </xf>
    <xf numFmtId="0" fontId="3" fillId="0" borderId="0" xfId="0" applyFont="1" applyAlignment="1"/>
    <xf numFmtId="0" fontId="3" fillId="0" borderId="0" xfId="0" applyFont="1" applyFill="1"/>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0" xfId="0" applyNumberFormat="1" applyFont="1"/>
    <xf numFmtId="0" fontId="12" fillId="0" borderId="1" xfId="0" applyFont="1" applyFill="1" applyBorder="1" applyAlignment="1">
      <alignment horizontal="left" vertical="center" wrapText="1"/>
    </xf>
    <xf numFmtId="15" fontId="12" fillId="0" borderId="23" xfId="4" applyNumberFormat="1" applyFont="1" applyFill="1" applyBorder="1" applyAlignment="1">
      <alignment horizontal="center" vertical="center" wrapText="1"/>
    </xf>
    <xf numFmtId="0" fontId="2" fillId="15"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39"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 fillId="0" borderId="32" xfId="0" applyFont="1" applyBorder="1" applyAlignment="1">
      <alignment horizontal="center" wrapText="1"/>
    </xf>
    <xf numFmtId="0" fontId="2" fillId="0" borderId="33" xfId="0" applyFont="1" applyBorder="1" applyAlignment="1">
      <alignment horizontal="center" wrapText="1"/>
    </xf>
    <xf numFmtId="0" fontId="2" fillId="0" borderId="35" xfId="0" applyFont="1" applyBorder="1" applyAlignment="1">
      <alignment horizontal="center" wrapText="1"/>
    </xf>
    <xf numFmtId="0" fontId="2" fillId="0" borderId="0" xfId="0" applyFont="1" applyBorder="1" applyAlignment="1">
      <alignment horizontal="center" wrapText="1"/>
    </xf>
    <xf numFmtId="0" fontId="2" fillId="0" borderId="37" xfId="0" applyFont="1" applyBorder="1" applyAlignment="1">
      <alignment horizontal="center" wrapText="1"/>
    </xf>
    <xf numFmtId="0" fontId="2" fillId="0" borderId="38" xfId="0" applyFont="1" applyBorder="1" applyAlignment="1">
      <alignment horizontal="center" wrapText="1"/>
    </xf>
    <xf numFmtId="0" fontId="2" fillId="0" borderId="1" xfId="0" applyFont="1" applyBorder="1" applyAlignment="1">
      <alignment horizontal="left" vertical="center" wrapText="1"/>
    </xf>
    <xf numFmtId="0" fontId="3" fillId="0" borderId="1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0" borderId="1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10" fillId="0" borderId="7"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center" vertical="center" wrapText="1"/>
      <protection locked="0"/>
    </xf>
    <xf numFmtId="0" fontId="3" fillId="0" borderId="22" xfId="0" applyNumberFormat="1" applyFont="1" applyFill="1" applyBorder="1" applyAlignment="1" applyProtection="1">
      <alignment horizontal="center" vertical="center" wrapText="1"/>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5"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8" borderId="13" xfId="0" applyNumberFormat="1" applyFont="1" applyFill="1" applyBorder="1" applyAlignment="1" applyProtection="1">
      <alignment horizontal="center" vertical="center" wrapText="1"/>
      <protection locked="0"/>
    </xf>
    <xf numFmtId="0" fontId="3" fillId="8" borderId="22" xfId="0" applyNumberFormat="1" applyFont="1" applyFill="1" applyBorder="1" applyAlignment="1" applyProtection="1">
      <alignment horizontal="center" vertical="center" wrapText="1"/>
      <protection locked="0"/>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3" fillId="0" borderId="10" xfId="0" applyFont="1" applyBorder="1" applyAlignment="1">
      <alignment horizontal="center" wrapText="1"/>
    </xf>
    <xf numFmtId="0" fontId="3" fillId="0" borderId="5" xfId="0" applyFont="1" applyBorder="1" applyAlignment="1">
      <alignment horizontal="center" wrapText="1"/>
    </xf>
    <xf numFmtId="0" fontId="3" fillId="0" borderId="11" xfId="0" applyFont="1" applyBorder="1" applyAlignment="1">
      <alignment horizontal="center" wrapText="1"/>
    </xf>
    <xf numFmtId="0" fontId="3" fillId="0" borderId="0" xfId="0" applyFont="1" applyBorder="1" applyAlignment="1">
      <alignment horizontal="center" wrapText="1"/>
    </xf>
    <xf numFmtId="0" fontId="3" fillId="0" borderId="12" xfId="0" applyFont="1" applyBorder="1" applyAlignment="1">
      <alignment horizontal="center" wrapText="1"/>
    </xf>
    <xf numFmtId="0" fontId="3" fillId="0" borderId="8" xfId="0" applyFont="1" applyBorder="1" applyAlignment="1">
      <alignment horizontal="center" wrapText="1"/>
    </xf>
    <xf numFmtId="0" fontId="3" fillId="0" borderId="0" xfId="0" applyFont="1" applyAlignment="1">
      <alignment horizontal="center" vertical="center" wrapText="1"/>
    </xf>
    <xf numFmtId="0" fontId="11" fillId="5" borderId="13"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4"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1" xfId="0" applyFont="1" applyBorder="1" applyAlignment="1">
      <alignment horizontal="center" vertical="center"/>
    </xf>
    <xf numFmtId="0" fontId="13" fillId="9" borderId="21" xfId="4" applyFont="1" applyFill="1" applyBorder="1" applyAlignment="1">
      <alignment horizontal="center" vertical="center" wrapText="1"/>
    </xf>
    <xf numFmtId="0" fontId="13" fillId="9" borderId="43" xfId="4" applyFont="1" applyFill="1" applyBorder="1" applyAlignment="1">
      <alignment horizontal="center" vertical="center" wrapText="1"/>
    </xf>
    <xf numFmtId="0" fontId="22" fillId="25" borderId="22" xfId="4" applyFont="1" applyFill="1" applyBorder="1" applyAlignment="1">
      <alignment horizontal="center" vertical="center" wrapText="1"/>
    </xf>
    <xf numFmtId="0" fontId="22" fillId="25" borderId="14" xfId="4" applyFont="1" applyFill="1" applyBorder="1" applyAlignment="1">
      <alignment horizontal="center" vertical="center" wrapText="1"/>
    </xf>
    <xf numFmtId="0" fontId="20" fillId="15" borderId="22" xfId="4" applyFont="1" applyFill="1" applyBorder="1" applyAlignment="1">
      <alignment horizontal="center" vertical="center" wrapText="1"/>
    </xf>
    <xf numFmtId="0" fontId="20" fillId="15" borderId="14" xfId="4" applyFont="1" applyFill="1" applyBorder="1" applyAlignment="1">
      <alignment horizontal="center" vertical="center" wrapText="1"/>
    </xf>
    <xf numFmtId="0" fontId="20" fillId="17" borderId="13" xfId="4" applyFont="1" applyFill="1" applyBorder="1" applyAlignment="1">
      <alignment horizontal="center" vertical="center" wrapText="1"/>
    </xf>
    <xf numFmtId="0" fontId="20" fillId="17" borderId="22" xfId="4" applyFont="1" applyFill="1" applyBorder="1" applyAlignment="1">
      <alignment horizontal="center" vertical="center" wrapText="1"/>
    </xf>
    <xf numFmtId="0" fontId="20" fillId="17" borderId="14" xfId="4" applyFont="1" applyFill="1" applyBorder="1" applyAlignment="1">
      <alignment horizontal="center" vertical="center" wrapText="1"/>
    </xf>
    <xf numFmtId="0" fontId="20" fillId="18" borderId="13" xfId="4" applyFont="1" applyFill="1" applyBorder="1" applyAlignment="1">
      <alignment horizontal="center" vertical="center" wrapText="1"/>
    </xf>
    <xf numFmtId="0" fontId="20" fillId="18" borderId="22" xfId="4" applyFont="1" applyFill="1" applyBorder="1" applyAlignment="1">
      <alignment horizontal="center" vertical="center" wrapText="1"/>
    </xf>
    <xf numFmtId="0" fontId="20" fillId="18" borderId="14" xfId="4" applyFont="1" applyFill="1" applyBorder="1" applyAlignment="1">
      <alignment horizontal="center" vertical="center" wrapText="1"/>
    </xf>
    <xf numFmtId="0" fontId="20" fillId="16" borderId="13" xfId="4" applyFont="1" applyFill="1" applyBorder="1" applyAlignment="1">
      <alignment horizontal="center" vertical="center" wrapText="1"/>
    </xf>
    <xf numFmtId="0" fontId="20" fillId="16" borderId="22" xfId="4" applyFont="1" applyFill="1" applyBorder="1" applyAlignment="1">
      <alignment horizontal="center" vertical="center" wrapText="1"/>
    </xf>
    <xf numFmtId="0" fontId="20" fillId="16" borderId="14" xfId="4" applyFont="1" applyFill="1" applyBorder="1" applyAlignment="1">
      <alignment horizontal="center" vertical="center" wrapText="1"/>
    </xf>
    <xf numFmtId="0" fontId="13" fillId="9" borderId="44" xfId="4" applyFont="1" applyFill="1" applyBorder="1" applyAlignment="1">
      <alignment horizontal="center" vertical="center" wrapText="1"/>
    </xf>
    <xf numFmtId="0" fontId="22" fillId="25" borderId="13" xfId="4" applyFont="1" applyFill="1" applyBorder="1" applyAlignment="1">
      <alignment horizontal="center" vertical="center" wrapText="1"/>
    </xf>
    <xf numFmtId="0" fontId="20" fillId="15" borderId="13" xfId="4" applyFont="1" applyFill="1" applyBorder="1" applyAlignment="1">
      <alignment horizontal="center" vertical="center" wrapText="1"/>
    </xf>
    <xf numFmtId="0" fontId="20" fillId="15" borderId="52" xfId="0" applyFont="1" applyFill="1" applyBorder="1" applyAlignment="1">
      <alignment horizontal="center" vertical="center" wrapText="1"/>
    </xf>
    <xf numFmtId="0" fontId="20" fillId="15" borderId="22" xfId="0" applyFont="1" applyFill="1" applyBorder="1" applyAlignment="1">
      <alignment horizontal="center" vertical="center" wrapText="1"/>
    </xf>
    <xf numFmtId="0" fontId="20" fillId="15" borderId="14" xfId="0" applyFont="1" applyFill="1" applyBorder="1" applyAlignment="1">
      <alignment horizontal="center" vertical="center" wrapText="1"/>
    </xf>
    <xf numFmtId="0" fontId="20" fillId="16" borderId="13" xfId="0" applyFont="1" applyFill="1" applyBorder="1" applyAlignment="1">
      <alignment horizontal="center" vertical="center" wrapText="1"/>
    </xf>
    <xf numFmtId="0" fontId="20" fillId="16" borderId="25" xfId="0" applyFont="1" applyFill="1" applyBorder="1" applyAlignment="1">
      <alignment horizontal="center" vertical="center" wrapText="1"/>
    </xf>
    <xf numFmtId="0" fontId="21" fillId="17" borderId="13" xfId="0" applyFont="1" applyFill="1" applyBorder="1" applyAlignment="1">
      <alignment horizontal="center" vertical="center" wrapText="1"/>
    </xf>
    <xf numFmtId="0" fontId="21" fillId="17" borderId="25" xfId="0" applyFont="1" applyFill="1" applyBorder="1" applyAlignment="1">
      <alignment horizontal="center" vertical="center" wrapText="1"/>
    </xf>
    <xf numFmtId="0" fontId="20" fillId="15" borderId="52" xfId="4" applyFont="1" applyFill="1" applyBorder="1" applyAlignment="1">
      <alignment horizontal="center" vertical="center" wrapText="1"/>
    </xf>
    <xf numFmtId="0" fontId="20" fillId="16" borderId="52" xfId="4" applyFont="1" applyFill="1" applyBorder="1" applyAlignment="1">
      <alignment horizontal="center" vertical="center" wrapText="1"/>
    </xf>
    <xf numFmtId="0" fontId="20" fillId="17" borderId="52" xfId="4" applyFont="1" applyFill="1" applyBorder="1" applyAlignment="1">
      <alignment horizontal="center" vertical="center" wrapText="1"/>
    </xf>
    <xf numFmtId="0" fontId="20" fillId="15" borderId="13" xfId="0" applyFont="1" applyFill="1" applyBorder="1" applyAlignment="1">
      <alignment horizontal="center" vertical="center" wrapText="1"/>
    </xf>
    <xf numFmtId="0" fontId="20" fillId="15" borderId="25" xfId="0" applyFont="1" applyFill="1" applyBorder="1" applyAlignment="1">
      <alignment horizontal="center" vertical="center" wrapText="1"/>
    </xf>
    <xf numFmtId="0" fontId="20" fillId="18" borderId="52" xfId="4"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18" fillId="10" borderId="23" xfId="0" applyFont="1" applyFill="1" applyBorder="1" applyAlignment="1">
      <alignment horizontal="center" vertical="center" wrapText="1"/>
    </xf>
    <xf numFmtId="0" fontId="18" fillId="10" borderId="51" xfId="0" applyFont="1" applyFill="1" applyBorder="1" applyAlignment="1">
      <alignment horizontal="center" vertical="center" wrapText="1"/>
    </xf>
    <xf numFmtId="0" fontId="13" fillId="9" borderId="10"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4" fillId="9" borderId="13" xfId="0" applyFont="1" applyFill="1" applyBorder="1" applyAlignment="1">
      <alignment horizontal="left" vertical="center" wrapText="1"/>
    </xf>
    <xf numFmtId="15" fontId="15" fillId="9" borderId="13" xfId="0" applyNumberFormat="1" applyFont="1" applyFill="1" applyBorder="1" applyAlignment="1">
      <alignment horizontal="left" vertical="center" wrapText="1"/>
    </xf>
    <xf numFmtId="0" fontId="15" fillId="9" borderId="13"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9" borderId="16"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13" fillId="9" borderId="25" xfId="0" applyFont="1" applyFill="1" applyBorder="1" applyAlignment="1">
      <alignment horizontal="center" vertical="center" wrapText="1"/>
    </xf>
    <xf numFmtId="0" fontId="13" fillId="9" borderId="17" xfId="0" applyFont="1" applyFill="1" applyBorder="1" applyAlignment="1">
      <alignment horizontal="center" vertical="center" wrapText="1"/>
    </xf>
    <xf numFmtId="0" fontId="13" fillId="9" borderId="18" xfId="0" applyFont="1" applyFill="1" applyBorder="1" applyAlignment="1">
      <alignment horizontal="center" vertical="center" wrapText="1"/>
    </xf>
    <xf numFmtId="0" fontId="16" fillId="10" borderId="19"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9" fillId="11" borderId="2" xfId="0" applyFont="1" applyFill="1" applyBorder="1" applyAlignment="1">
      <alignment horizontal="center" vertical="center" wrapText="1"/>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21" fillId="18" borderId="13" xfId="0" applyFont="1" applyFill="1" applyBorder="1" applyAlignment="1">
      <alignment horizontal="center" vertical="center" wrapText="1"/>
    </xf>
    <xf numFmtId="0" fontId="21" fillId="18" borderId="25" xfId="0"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21" fillId="18" borderId="10" xfId="0" applyFont="1" applyFill="1" applyBorder="1" applyAlignment="1">
      <alignment horizontal="center" vertical="center" wrapText="1"/>
    </xf>
    <xf numFmtId="0" fontId="21" fillId="18" borderId="26" xfId="0" applyFont="1" applyFill="1" applyBorder="1" applyAlignment="1">
      <alignment horizontal="center" vertical="center" wrapText="1"/>
    </xf>
    <xf numFmtId="0" fontId="23" fillId="0" borderId="1" xfId="0" applyFont="1" applyFill="1" applyBorder="1" applyAlignment="1">
      <alignment horizontal="center" vertical="center" wrapText="1"/>
    </xf>
    <xf numFmtId="15" fontId="27"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9" fontId="2" fillId="0" borderId="1" xfId="3" applyFont="1" applyFill="1" applyBorder="1" applyAlignment="1">
      <alignment horizontal="center" vertical="center" wrapText="1"/>
    </xf>
    <xf numFmtId="0" fontId="33" fillId="13" borderId="1" xfId="4" applyFont="1" applyFill="1" applyBorder="1" applyAlignment="1">
      <alignment horizontal="center" vertical="center"/>
    </xf>
    <xf numFmtId="0" fontId="14" fillId="9" borderId="1" xfId="0" applyFont="1" applyFill="1" applyBorder="1" applyAlignment="1">
      <alignment horizontal="center" vertical="center" wrapText="1"/>
    </xf>
    <xf numFmtId="0" fontId="14" fillId="9" borderId="29"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1" fillId="19" borderId="12" xfId="4" applyFont="1" applyFill="1" applyBorder="1" applyAlignment="1">
      <alignment horizontal="center" vertical="center"/>
    </xf>
    <xf numFmtId="0" fontId="11" fillId="19" borderId="8" xfId="4" applyFont="1" applyFill="1" applyBorder="1" applyAlignment="1">
      <alignment horizontal="center" vertical="center"/>
    </xf>
    <xf numFmtId="0" fontId="11" fillId="19" borderId="9" xfId="4" applyFont="1" applyFill="1" applyBorder="1" applyAlignment="1">
      <alignment horizontal="center" vertical="center"/>
    </xf>
    <xf numFmtId="0" fontId="33" fillId="11" borderId="1" xfId="4" applyFont="1" applyFill="1" applyBorder="1" applyAlignment="1">
      <alignment horizontal="center" vertical="center"/>
    </xf>
    <xf numFmtId="0" fontId="33" fillId="12" borderId="1" xfId="4" applyFont="1" applyFill="1" applyBorder="1" applyAlignment="1">
      <alignment horizontal="center" vertical="center"/>
    </xf>
    <xf numFmtId="0" fontId="14" fillId="9" borderId="30"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4" fillId="9" borderId="20" xfId="0" applyFont="1" applyFill="1" applyBorder="1" applyAlignment="1">
      <alignment horizontal="center" vertical="center" wrapText="1"/>
    </xf>
    <xf numFmtId="0" fontId="14" fillId="9" borderId="44" xfId="0"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51" xfId="0" applyFont="1" applyFill="1" applyBorder="1" applyAlignment="1">
      <alignment horizontal="center" vertical="center" wrapText="1"/>
    </xf>
    <xf numFmtId="9" fontId="2" fillId="16" borderId="1" xfId="5" applyFont="1" applyFill="1" applyBorder="1" applyAlignment="1">
      <alignment horizontal="center" vertical="center" wrapText="1"/>
    </xf>
    <xf numFmtId="9" fontId="2" fillId="16" borderId="23" xfId="5" applyFont="1" applyFill="1" applyBorder="1" applyAlignment="1">
      <alignment horizontal="center" vertical="center" wrapText="1"/>
    </xf>
    <xf numFmtId="0" fontId="24" fillId="0" borderId="38" xfId="0" applyFont="1" applyBorder="1" applyAlignment="1">
      <alignment horizontal="center" vertical="center" wrapText="1"/>
    </xf>
    <xf numFmtId="0" fontId="11" fillId="11" borderId="28"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23" xfId="0" applyFont="1" applyFill="1" applyBorder="1" applyAlignment="1">
      <alignment horizontal="center" vertical="center" wrapText="1"/>
    </xf>
    <xf numFmtId="0" fontId="11" fillId="19" borderId="28"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1" fillId="19" borderId="23" xfId="0" applyFont="1" applyFill="1" applyBorder="1" applyAlignment="1">
      <alignment horizontal="center" vertical="center" wrapText="1"/>
    </xf>
    <xf numFmtId="0" fontId="14" fillId="9" borderId="28" xfId="0" applyFont="1" applyFill="1" applyBorder="1" applyAlignment="1">
      <alignment horizontal="center" vertical="center" wrapText="1"/>
    </xf>
    <xf numFmtId="0" fontId="14" fillId="9" borderId="23" xfId="0" applyFont="1" applyFill="1" applyBorder="1" applyAlignment="1">
      <alignment horizontal="center" vertical="center" wrapText="1"/>
    </xf>
    <xf numFmtId="0" fontId="11" fillId="21" borderId="30" xfId="0" applyFont="1" applyFill="1" applyBorder="1" applyAlignment="1">
      <alignment horizontal="center" vertical="center" wrapText="1"/>
    </xf>
    <xf numFmtId="0" fontId="11" fillId="21" borderId="19" xfId="0" applyFont="1" applyFill="1" applyBorder="1" applyAlignment="1">
      <alignment horizontal="center" vertical="center" wrapText="1"/>
    </xf>
    <xf numFmtId="0" fontId="11" fillId="21" borderId="20" xfId="0" applyFont="1" applyFill="1" applyBorder="1" applyAlignment="1">
      <alignment horizontal="center" vertical="center" wrapText="1"/>
    </xf>
    <xf numFmtId="0" fontId="11" fillId="14" borderId="28"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4" borderId="23" xfId="0" applyFont="1" applyFill="1" applyBorder="1" applyAlignment="1">
      <alignment horizontal="center" vertical="center" wrapText="1"/>
    </xf>
    <xf numFmtId="0" fontId="11" fillId="13" borderId="28"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3" borderId="23" xfId="0" applyFont="1" applyFill="1" applyBorder="1" applyAlignment="1">
      <alignment horizontal="center" vertical="center" wrapText="1"/>
    </xf>
    <xf numFmtId="0" fontId="11" fillId="12" borderId="28"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12" borderId="23" xfId="0" applyFont="1" applyFill="1" applyBorder="1" applyAlignment="1">
      <alignment horizontal="center" vertical="center" wrapText="1"/>
    </xf>
    <xf numFmtId="0" fontId="12" fillId="16" borderId="28" xfId="0" applyFont="1" applyFill="1" applyBorder="1" applyAlignment="1">
      <alignment horizontal="center" vertical="center" wrapText="1"/>
    </xf>
    <xf numFmtId="0" fontId="23" fillId="16" borderId="1" xfId="0" applyFont="1" applyFill="1" applyBorder="1" applyAlignment="1">
      <alignment horizontal="center" vertical="center" wrapText="1"/>
    </xf>
    <xf numFmtId="14" fontId="23" fillId="16" borderId="1" xfId="0" applyNumberFormat="1" applyFont="1" applyFill="1" applyBorder="1" applyAlignment="1">
      <alignment horizontal="center" vertical="center" wrapText="1"/>
    </xf>
    <xf numFmtId="0" fontId="12" fillId="16" borderId="1" xfId="4" applyFont="1" applyFill="1" applyBorder="1" applyAlignment="1">
      <alignment horizontal="center" vertical="top" wrapText="1"/>
    </xf>
    <xf numFmtId="0" fontId="2" fillId="0" borderId="8" xfId="0" applyFont="1" applyFill="1" applyBorder="1" applyAlignment="1">
      <alignment horizontal="center"/>
    </xf>
    <xf numFmtId="0" fontId="11" fillId="23" borderId="2" xfId="0" applyFont="1" applyFill="1" applyBorder="1" applyAlignment="1">
      <alignment horizontal="center" vertical="center" wrapText="1"/>
    </xf>
    <xf numFmtId="0" fontId="11" fillId="23" borderId="3" xfId="0" applyFont="1" applyFill="1" applyBorder="1" applyAlignment="1">
      <alignment horizontal="center" vertical="center" wrapText="1"/>
    </xf>
    <xf numFmtId="0" fontId="11" fillId="23" borderId="4"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5" fillId="9" borderId="2" xfId="0" applyFont="1" applyFill="1" applyBorder="1" applyAlignment="1">
      <alignment horizontal="left" vertical="center" wrapText="1"/>
    </xf>
    <xf numFmtId="0" fontId="15" fillId="9" borderId="3" xfId="0" applyFont="1" applyFill="1" applyBorder="1" applyAlignment="1">
      <alignment horizontal="left" vertical="center" wrapText="1"/>
    </xf>
    <xf numFmtId="0" fontId="15" fillId="9" borderId="4" xfId="0" applyFont="1" applyFill="1" applyBorder="1" applyAlignment="1">
      <alignment horizontal="left" vertical="center" wrapText="1"/>
    </xf>
    <xf numFmtId="0" fontId="11" fillId="21" borderId="2" xfId="0" applyFont="1" applyFill="1" applyBorder="1" applyAlignment="1">
      <alignment horizontal="center" vertical="center" wrapText="1"/>
    </xf>
    <xf numFmtId="0" fontId="11" fillId="21" borderId="3" xfId="0" applyFont="1" applyFill="1" applyBorder="1" applyAlignment="1">
      <alignment horizontal="center" vertical="center" wrapText="1"/>
    </xf>
    <xf numFmtId="0" fontId="11" fillId="21" borderId="4"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1" fillId="13" borderId="4" xfId="0" applyFont="1" applyFill="1" applyBorder="1" applyAlignment="1">
      <alignment horizontal="center" vertical="center" wrapText="1"/>
    </xf>
    <xf numFmtId="0" fontId="14" fillId="9" borderId="45" xfId="0" applyFont="1" applyFill="1" applyBorder="1" applyAlignment="1">
      <alignment horizontal="center" vertical="center" wrapText="1"/>
    </xf>
    <xf numFmtId="0" fontId="14" fillId="9" borderId="46" xfId="0" applyFont="1" applyFill="1" applyBorder="1" applyAlignment="1">
      <alignment horizontal="center" vertical="center" wrapText="1"/>
    </xf>
    <xf numFmtId="0" fontId="14" fillId="9" borderId="50" xfId="0" applyFont="1" applyFill="1" applyBorder="1" applyAlignment="1">
      <alignment horizontal="center" vertical="center" wrapText="1"/>
    </xf>
    <xf numFmtId="0" fontId="14" fillId="9" borderId="31"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2" fillId="0" borderId="38" xfId="0" applyFont="1" applyBorder="1" applyAlignment="1">
      <alignment horizontal="center"/>
    </xf>
    <xf numFmtId="0" fontId="3" fillId="0" borderId="1" xfId="0" applyFont="1" applyFill="1" applyBorder="1" applyAlignment="1" applyProtection="1">
      <alignment vertical="center" wrapText="1"/>
      <protection locked="0"/>
    </xf>
  </cellXfs>
  <cellStyles count="9">
    <cellStyle name="Hipervínculo" xfId="7" builtinId="8"/>
    <cellStyle name="Millares 2" xfId="2"/>
    <cellStyle name="Normal" xfId="0" builtinId="0"/>
    <cellStyle name="Normal 2" xfId="4"/>
    <cellStyle name="Normal 2 2" xfId="1"/>
    <cellStyle name="Normal 3" xfId="8"/>
    <cellStyle name="Normal 4" xfId="6"/>
    <cellStyle name="Porcentaje 2" xfId="3"/>
    <cellStyle name="Porcentual 2" xfId="5"/>
  </cellStyles>
  <dxfs count="92">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2" name="Picture 30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1313" y="167408"/>
          <a:ext cx="1841212" cy="9178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4" name="Picture 309" descr="Escudo color CVP">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8613" y="167408"/>
          <a:ext cx="1844387" cy="91786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garcia\Downloads\208-PLA-Ft-06%20Hoja%20de%20vida%20de%20indicador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cmgarcia\Downloads\FORMULACION%20MATRIZ%20ANTICORRUPCION%20PRCESO%20DE%20GESTI&#211;N%20HUMAN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cv11\calidad\15.%20CONSOLIDADO%20MAPAS%20DE%20RIESGO\RIESGOS%20ANTICORRUPCI&#211;N\2017\Matriz%20Anticorrupci&#243;n%20-%202017\Matriz%20&#193;reas\MATRIZ%20DE%20RIESGOS%20Comunicaciones%2027ENER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mgarcia/Marcela%20Calidad%20ok/15.%20CONSOLIDADO%20MAPAS%20DE%20RIESGO/RIESGOS%20ANTICORRUPCI&#211;N/2017/Primer%20corte%202017/MATRIZ%20ANTI%20CORRUPCI&#211;N%20-%20ABRIL%202017%20-%20PREVENCI&#211;N%20DEL%20DA&#209;O%20ANTIJUR&#205;DIC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HaMejia\Desktop\anticorrupcion\208-PLA-Ft-05%20MATRIZ%20DE%20RIESGOS%20INSTITUCIONAL%20Y%20ANTICORRUPCI&#211;N%20V5%20%20DUT%20DEF.%20MAYO%20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HAMejia\Downloads\FORMULACION%20MATRIZ%20ANTICORRUPCION%20-%20SISTEMAS%2027-01-2017%20(1).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MATRIZ%20DE%20RIESGOS%20INSTITUCIONAL%20Y%20ANTICORRUPCI&#211;N%2011-05-2017%20RE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Velez\Desktop\calidad%202016\Calidad%20julio%202016\Copia%20de%20208-PLA-Ft-05%20Matriz%20de%20Riesgos.%20Formulaci&#243;n%202016-ju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Y%20ANTICORRUPCI&#211;N%20V5%20%20DUT%20(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mgarcia\Downloads\Matriz%20Anticorrupci&#243;n%20y%20Atenci&#243;n%20al%20Ciudadano%20-%20Jur&#237;di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Y%20ANTICORRUPCIO&#769;N%20V5%20admin%20inform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Y%20ANTICORRUPCI&#211;N%2026.01.2017%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ACordoba\Desktop\208-PLA-Ft-05%20MATRIZ%20DE%20RIESGOS%20INSTITUCIONAL%20Y%20ANTICORRUPCI&#211;N%20Reasentamientos%2026.01.2017%20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HAMejia\Downloads\Copia%20de%20208-PLA-Ft-05%20MATRIZ%20DE%20RIESGOS%20INSTITUCIONAL%20Y%20ANTICORRUPCI&#211;N%20V5%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LGRodriguez\Downloads\208-PLA-Ft-05%20MATRIZ%20DE%20RIESGOS%20INSTITUCIONAL%20Y%20ANTICORRUPCI&#211;N%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file:///C:\Users\Downloads\ACTAS%20REUNIONES%20ENERO-ABRIL%202017.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www.cajaviviendapopular.gov.co/?q=content/transparencia10.4%20Esquema%20de%20p&#250;blicaci&#243;n%20de%20informaci&#243;n" TargetMode="External"/><Relationship Id="rId7" Type="http://schemas.openxmlformats.org/officeDocument/2006/relationships/vmlDrawing" Target="../drawings/vmlDrawing2.vml"/><Relationship Id="rId2" Type="http://schemas.openxmlformats.org/officeDocument/2006/relationships/hyperlink" Target="http://www.cajaviviendapopular.gov.co/?q=Servicio-al-ciudadano/solicitudes-de-acceso-la-informacion" TargetMode="External"/><Relationship Id="rId1" Type="http://schemas.openxmlformats.org/officeDocument/2006/relationships/hyperlink" Target="http://www.cajaviviendapopular.gov.co/?q=content/transparencia" TargetMode="External"/><Relationship Id="rId6" Type="http://schemas.openxmlformats.org/officeDocument/2006/relationships/printerSettings" Target="../printerSettings/printerSettings7.bin"/><Relationship Id="rId5" Type="http://schemas.openxmlformats.org/officeDocument/2006/relationships/hyperlink" Target="http://www.cajaviviendapopular.gov.co/?q=Transparencia/publicacion-de-la-informacion-contractual" TargetMode="External"/><Relationship Id="rId4" Type="http://schemas.openxmlformats.org/officeDocument/2006/relationships/hyperlink" Target="http://www.cajaviviendapopular.gov.co/?q=Nosotros/la-cvp/indice-de-informacion-clasificada"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www.cajaviviendapopular.gov.co/?q=content/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10" customWidth="1"/>
    <col min="2" max="2" width="59.7109375" style="10" customWidth="1"/>
    <col min="3" max="3" width="6.85546875" style="22" customWidth="1"/>
    <col min="4" max="4" width="22.5703125" style="10" customWidth="1"/>
    <col min="5" max="5" width="28.42578125" style="10" customWidth="1"/>
    <col min="6" max="6" width="54.28515625" style="10" customWidth="1"/>
    <col min="7" max="7" width="10" style="10" customWidth="1"/>
    <col min="8" max="8" width="31" style="10" customWidth="1"/>
    <col min="9" max="9" width="15.7109375" style="10" customWidth="1"/>
    <col min="10" max="10" width="28.28515625" style="10" customWidth="1"/>
    <col min="11" max="11" width="5.85546875" style="42" customWidth="1"/>
    <col min="12" max="13" width="28.28515625" style="42" customWidth="1"/>
    <col min="14" max="14" width="8.7109375" style="42" customWidth="1"/>
    <col min="15" max="15" width="41.140625" style="42" customWidth="1"/>
    <col min="16" max="16" width="7.5703125" style="42" customWidth="1"/>
    <col min="17" max="17" width="28.28515625" style="42" customWidth="1"/>
    <col min="18" max="18" width="9" style="42" customWidth="1"/>
    <col min="19" max="20" width="28.28515625" style="42" customWidth="1"/>
    <col min="21" max="21" width="11.42578125" style="42" customWidth="1"/>
    <col min="22" max="22" width="28.28515625" style="42" customWidth="1"/>
    <col min="23" max="23" width="11.85546875" style="42" customWidth="1"/>
    <col min="24" max="24" width="16.5703125" style="42" customWidth="1"/>
    <col min="25" max="25" width="20.42578125" style="42" customWidth="1"/>
    <col min="26" max="26" width="47.5703125" style="42" customWidth="1"/>
    <col min="27" max="27" width="7.5703125" style="42" customWidth="1"/>
    <col min="28" max="28" width="11.42578125" style="10"/>
    <col min="29" max="29" width="18.28515625" style="10" customWidth="1"/>
    <col min="30" max="31" width="11.42578125" style="10"/>
    <col min="32" max="32" width="27.140625" style="10" customWidth="1"/>
    <col min="33" max="33" width="22.5703125" style="10" customWidth="1"/>
    <col min="34" max="34" width="22" style="23" customWidth="1"/>
    <col min="35" max="16384" width="11.42578125" style="10"/>
  </cols>
  <sheetData>
    <row r="2" spans="1:34" x14ac:dyDescent="0.25">
      <c r="A2" s="9" t="s">
        <v>3</v>
      </c>
      <c r="B2" s="25" t="s">
        <v>154</v>
      </c>
      <c r="C2" s="30"/>
      <c r="D2" s="299" t="s">
        <v>16</v>
      </c>
      <c r="E2" s="300"/>
      <c r="F2" s="301"/>
      <c r="H2" s="296" t="s">
        <v>30</v>
      </c>
      <c r="I2" s="296"/>
      <c r="J2" s="296"/>
      <c r="K2" s="30"/>
      <c r="L2" s="30"/>
      <c r="M2" s="30"/>
      <c r="N2" s="30"/>
      <c r="O2" s="30"/>
      <c r="P2" s="30"/>
      <c r="Q2" s="30"/>
      <c r="R2" s="30"/>
      <c r="S2" s="30"/>
      <c r="T2" s="30"/>
      <c r="U2" s="30"/>
      <c r="V2" s="30"/>
      <c r="W2" s="30"/>
      <c r="X2" s="30"/>
      <c r="Y2" s="30"/>
      <c r="Z2" s="30"/>
      <c r="AA2" s="30"/>
      <c r="AB2" s="11" t="s">
        <v>49</v>
      </c>
      <c r="AC2" s="11" t="s">
        <v>50</v>
      </c>
      <c r="AD2" s="11" t="s">
        <v>51</v>
      </c>
      <c r="AF2" s="11" t="s">
        <v>107</v>
      </c>
      <c r="AG2" s="11" t="s">
        <v>108</v>
      </c>
      <c r="AH2" s="11" t="s">
        <v>142</v>
      </c>
    </row>
    <row r="3" spans="1:34" ht="87" customHeight="1" x14ac:dyDescent="0.25">
      <c r="A3" s="12" t="s">
        <v>8</v>
      </c>
      <c r="B3" s="26" t="s">
        <v>155</v>
      </c>
      <c r="C3" s="28"/>
      <c r="D3" s="35" t="s">
        <v>182</v>
      </c>
      <c r="E3" s="293" t="s">
        <v>74</v>
      </c>
      <c r="F3" s="293"/>
      <c r="G3" s="13"/>
      <c r="H3" s="14" t="s">
        <v>27</v>
      </c>
      <c r="I3" s="14" t="s">
        <v>28</v>
      </c>
      <c r="J3" s="14" t="s">
        <v>29</v>
      </c>
      <c r="K3" s="30"/>
      <c r="L3" s="297" t="s">
        <v>35</v>
      </c>
      <c r="M3" s="298"/>
      <c r="N3" s="45"/>
      <c r="O3" s="37" t="s">
        <v>72</v>
      </c>
      <c r="P3" s="45"/>
      <c r="Q3" s="33" t="s">
        <v>68</v>
      </c>
      <c r="R3" s="45"/>
      <c r="S3" s="295" t="s">
        <v>42</v>
      </c>
      <c r="T3" s="295"/>
      <c r="U3" s="45"/>
      <c r="V3" s="33" t="s">
        <v>70</v>
      </c>
      <c r="W3" s="43"/>
      <c r="X3" s="296" t="s">
        <v>40</v>
      </c>
      <c r="Y3" s="296"/>
      <c r="Z3" s="296"/>
      <c r="AA3" s="43"/>
      <c r="AB3" s="16">
        <v>1</v>
      </c>
      <c r="AC3" s="16" t="s">
        <v>52</v>
      </c>
      <c r="AD3" s="16">
        <v>2015</v>
      </c>
      <c r="AF3" s="15" t="s">
        <v>109</v>
      </c>
      <c r="AG3" s="12" t="s">
        <v>121</v>
      </c>
      <c r="AH3" s="12" t="s">
        <v>121</v>
      </c>
    </row>
    <row r="4" spans="1:34" ht="89.25" customHeight="1" x14ac:dyDescent="0.25">
      <c r="A4" s="12" t="s">
        <v>153</v>
      </c>
      <c r="B4" s="26" t="s">
        <v>197</v>
      </c>
      <c r="C4" s="28"/>
      <c r="D4" s="35" t="s">
        <v>183</v>
      </c>
      <c r="E4" s="293" t="s">
        <v>75</v>
      </c>
      <c r="F4" s="293"/>
      <c r="G4" s="13"/>
      <c r="H4" s="15" t="s">
        <v>17</v>
      </c>
      <c r="I4" s="17">
        <v>5</v>
      </c>
      <c r="J4" s="15" t="s">
        <v>22</v>
      </c>
      <c r="K4" s="40"/>
      <c r="L4" s="14" t="s">
        <v>34</v>
      </c>
      <c r="M4" s="14" t="s">
        <v>28</v>
      </c>
      <c r="N4" s="30"/>
      <c r="O4" s="12" t="s">
        <v>192</v>
      </c>
      <c r="P4" s="30"/>
      <c r="Q4" s="2" t="s">
        <v>171</v>
      </c>
      <c r="R4" s="30"/>
      <c r="S4" s="14" t="s">
        <v>34</v>
      </c>
      <c r="T4" s="14" t="s">
        <v>28</v>
      </c>
      <c r="U4" s="30"/>
      <c r="V4" s="2" t="s">
        <v>174</v>
      </c>
      <c r="W4" s="44"/>
      <c r="X4" s="31" t="s">
        <v>27</v>
      </c>
      <c r="Y4" s="31" t="s">
        <v>28</v>
      </c>
      <c r="Z4" s="31" t="s">
        <v>29</v>
      </c>
      <c r="AA4" s="44"/>
      <c r="AB4" s="16">
        <f t="shared" ref="AB4:AB18" si="0">AB3+1</f>
        <v>2</v>
      </c>
      <c r="AC4" s="16" t="s">
        <v>53</v>
      </c>
      <c r="AD4" s="16">
        <f t="shared" ref="AD4:AD9" si="1">AD3+1</f>
        <v>2016</v>
      </c>
      <c r="AF4" s="12" t="s">
        <v>110</v>
      </c>
      <c r="AG4" s="12" t="s">
        <v>134</v>
      </c>
      <c r="AH4" s="12" t="s">
        <v>143</v>
      </c>
    </row>
    <row r="5" spans="1:34" ht="120" customHeight="1" x14ac:dyDescent="0.25">
      <c r="A5" s="12" t="s">
        <v>6</v>
      </c>
      <c r="B5" s="26" t="s">
        <v>156</v>
      </c>
      <c r="C5" s="28"/>
      <c r="D5" s="35" t="s">
        <v>184</v>
      </c>
      <c r="E5" s="293" t="s">
        <v>76</v>
      </c>
      <c r="F5" s="293"/>
      <c r="G5" s="13"/>
      <c r="H5" s="15" t="s">
        <v>18</v>
      </c>
      <c r="I5" s="17">
        <v>4</v>
      </c>
      <c r="J5" s="15" t="s">
        <v>23</v>
      </c>
      <c r="K5" s="40"/>
      <c r="L5" s="20" t="s">
        <v>179</v>
      </c>
      <c r="M5" s="16">
        <v>0.5</v>
      </c>
      <c r="N5" s="46"/>
      <c r="O5" s="12" t="s">
        <v>193</v>
      </c>
      <c r="P5" s="46"/>
      <c r="Q5" s="2" t="s">
        <v>172</v>
      </c>
      <c r="R5" s="46"/>
      <c r="S5" s="20" t="s">
        <v>43</v>
      </c>
      <c r="T5" s="16">
        <v>1</v>
      </c>
      <c r="U5" s="46"/>
      <c r="V5" s="2" t="s">
        <v>175</v>
      </c>
      <c r="W5" s="44"/>
      <c r="X5" s="36" t="s">
        <v>167</v>
      </c>
      <c r="Y5" s="17">
        <v>1</v>
      </c>
      <c r="Z5" s="32" t="s">
        <v>41</v>
      </c>
      <c r="AA5" s="44"/>
      <c r="AB5" s="16">
        <f t="shared" si="0"/>
        <v>3</v>
      </c>
      <c r="AC5" s="16" t="s">
        <v>54</v>
      </c>
      <c r="AD5" s="16">
        <f t="shared" si="1"/>
        <v>2017</v>
      </c>
      <c r="AF5" s="12" t="s">
        <v>111</v>
      </c>
      <c r="AG5" s="12" t="s">
        <v>124</v>
      </c>
      <c r="AH5" s="12" t="s">
        <v>122</v>
      </c>
    </row>
    <row r="6" spans="1:34" ht="129.75" customHeight="1" x14ac:dyDescent="0.25">
      <c r="A6" s="12" t="s">
        <v>12</v>
      </c>
      <c r="B6" s="26" t="s">
        <v>157</v>
      </c>
      <c r="C6" s="28"/>
      <c r="D6" s="35" t="s">
        <v>185</v>
      </c>
      <c r="E6" s="293" t="s">
        <v>77</v>
      </c>
      <c r="F6" s="293"/>
      <c r="G6" s="13"/>
      <c r="H6" s="15" t="s">
        <v>19</v>
      </c>
      <c r="I6" s="17">
        <v>3</v>
      </c>
      <c r="J6" s="15" t="s">
        <v>24</v>
      </c>
      <c r="K6" s="40"/>
      <c r="L6" s="20" t="s">
        <v>180</v>
      </c>
      <c r="M6" s="16">
        <v>1</v>
      </c>
      <c r="N6" s="46"/>
      <c r="O6" s="12" t="s">
        <v>194</v>
      </c>
      <c r="P6" s="46"/>
      <c r="Q6" s="2" t="s">
        <v>173</v>
      </c>
      <c r="R6" s="46"/>
      <c r="S6" s="20" t="s">
        <v>44</v>
      </c>
      <c r="T6" s="16">
        <v>2</v>
      </c>
      <c r="U6" s="46"/>
      <c r="V6" s="2" t="s">
        <v>176</v>
      </c>
      <c r="W6" s="44"/>
      <c r="X6" s="36" t="s">
        <v>168</v>
      </c>
      <c r="Y6" s="17">
        <v>2</v>
      </c>
      <c r="Z6" s="32" t="s">
        <v>88</v>
      </c>
      <c r="AA6" s="44"/>
      <c r="AB6" s="16">
        <f t="shared" si="0"/>
        <v>4</v>
      </c>
      <c r="AC6" s="16" t="s">
        <v>55</v>
      </c>
      <c r="AD6" s="16">
        <f t="shared" si="1"/>
        <v>2018</v>
      </c>
      <c r="AF6" s="12" t="s">
        <v>112</v>
      </c>
      <c r="AG6" s="12" t="s">
        <v>125</v>
      </c>
      <c r="AH6" s="12" t="s">
        <v>123</v>
      </c>
    </row>
    <row r="7" spans="1:34" ht="106.5" customHeight="1" x14ac:dyDescent="0.25">
      <c r="A7" s="12" t="s">
        <v>5</v>
      </c>
      <c r="B7" s="26" t="s">
        <v>159</v>
      </c>
      <c r="C7" s="28"/>
      <c r="D7" s="35" t="s">
        <v>104</v>
      </c>
      <c r="E7" s="293" t="s">
        <v>78</v>
      </c>
      <c r="F7" s="293"/>
      <c r="G7" s="13"/>
      <c r="H7" s="15" t="s">
        <v>20</v>
      </c>
      <c r="I7" s="17">
        <v>2</v>
      </c>
      <c r="J7" s="15" t="s">
        <v>25</v>
      </c>
      <c r="K7" s="40"/>
      <c r="L7" s="40"/>
      <c r="M7" s="40"/>
      <c r="N7" s="40"/>
      <c r="O7" s="12" t="s">
        <v>195</v>
      </c>
      <c r="P7" s="40"/>
      <c r="Q7" s="40"/>
      <c r="R7" s="40"/>
      <c r="S7" s="20" t="s">
        <v>45</v>
      </c>
      <c r="T7" s="16">
        <v>3</v>
      </c>
      <c r="U7" s="40"/>
      <c r="V7" s="40"/>
      <c r="W7" s="40"/>
      <c r="X7" s="36" t="s">
        <v>169</v>
      </c>
      <c r="Y7" s="17">
        <v>3</v>
      </c>
      <c r="Z7" s="32" t="s">
        <v>87</v>
      </c>
      <c r="AA7" s="40"/>
      <c r="AB7" s="16">
        <f t="shared" si="0"/>
        <v>5</v>
      </c>
      <c r="AC7" s="16" t="s">
        <v>56</v>
      </c>
      <c r="AD7" s="16">
        <f t="shared" si="1"/>
        <v>2019</v>
      </c>
      <c r="AF7" s="12" t="s">
        <v>113</v>
      </c>
      <c r="AG7" s="12" t="s">
        <v>126</v>
      </c>
      <c r="AH7" s="12" t="s">
        <v>144</v>
      </c>
    </row>
    <row r="8" spans="1:34" ht="90" customHeight="1" x14ac:dyDescent="0.25">
      <c r="A8" s="12" t="s">
        <v>4</v>
      </c>
      <c r="B8" s="26" t="s">
        <v>160</v>
      </c>
      <c r="C8" s="28"/>
      <c r="D8" s="35" t="s">
        <v>186</v>
      </c>
      <c r="E8" s="294" t="s">
        <v>39</v>
      </c>
      <c r="F8" s="294"/>
      <c r="G8" s="13"/>
      <c r="H8" s="15" t="s">
        <v>21</v>
      </c>
      <c r="I8" s="17">
        <v>1</v>
      </c>
      <c r="J8" s="15" t="s">
        <v>26</v>
      </c>
      <c r="K8" s="40"/>
      <c r="L8" s="33" t="s">
        <v>71</v>
      </c>
      <c r="M8" s="40"/>
      <c r="N8" s="40"/>
      <c r="O8" s="47" t="s">
        <v>196</v>
      </c>
      <c r="P8" s="40"/>
      <c r="Q8" s="40"/>
      <c r="R8" s="40"/>
      <c r="S8" s="20" t="s">
        <v>46</v>
      </c>
      <c r="T8" s="16">
        <v>4</v>
      </c>
      <c r="U8" s="40"/>
      <c r="V8" s="40"/>
      <c r="W8" s="40"/>
      <c r="X8" s="36" t="s">
        <v>170</v>
      </c>
      <c r="Y8" s="17">
        <v>4</v>
      </c>
      <c r="Z8" s="32" t="s">
        <v>86</v>
      </c>
      <c r="AA8" s="40"/>
      <c r="AB8" s="16">
        <f t="shared" si="0"/>
        <v>6</v>
      </c>
      <c r="AC8" s="16" t="s">
        <v>57</v>
      </c>
      <c r="AD8" s="16">
        <f t="shared" si="1"/>
        <v>2020</v>
      </c>
      <c r="AF8" s="12" t="s">
        <v>114</v>
      </c>
      <c r="AG8" s="12" t="s">
        <v>127</v>
      </c>
      <c r="AH8" s="12" t="s">
        <v>145</v>
      </c>
    </row>
    <row r="9" spans="1:34" ht="136.5" customHeight="1" x14ac:dyDescent="0.25">
      <c r="A9" s="12" t="s">
        <v>13</v>
      </c>
      <c r="B9" s="26" t="s">
        <v>158</v>
      </c>
      <c r="C9" s="28"/>
      <c r="D9" s="35" t="s">
        <v>187</v>
      </c>
      <c r="E9" s="294" t="s">
        <v>79</v>
      </c>
      <c r="F9" s="294"/>
      <c r="G9" s="13"/>
      <c r="H9" s="13"/>
      <c r="I9" s="18"/>
      <c r="J9" s="13"/>
      <c r="K9" s="41"/>
      <c r="L9" s="2" t="s">
        <v>177</v>
      </c>
      <c r="M9" s="41"/>
      <c r="N9" s="41"/>
      <c r="O9" s="41"/>
      <c r="P9" s="41"/>
      <c r="Q9" s="41"/>
      <c r="R9" s="41"/>
      <c r="S9" s="20" t="s">
        <v>47</v>
      </c>
      <c r="T9" s="21">
        <v>5</v>
      </c>
      <c r="U9" s="41"/>
      <c r="V9" s="41"/>
      <c r="W9" s="41"/>
      <c r="X9" s="41"/>
      <c r="Y9" s="41"/>
      <c r="Z9" s="41"/>
      <c r="AA9" s="41"/>
      <c r="AB9" s="16">
        <f t="shared" si="0"/>
        <v>7</v>
      </c>
      <c r="AC9" s="16" t="s">
        <v>58</v>
      </c>
      <c r="AD9" s="16">
        <f t="shared" si="1"/>
        <v>2021</v>
      </c>
      <c r="AF9" s="12" t="s">
        <v>115</v>
      </c>
      <c r="AG9" s="12" t="s">
        <v>128</v>
      </c>
      <c r="AH9" s="12" t="s">
        <v>146</v>
      </c>
    </row>
    <row r="10" spans="1:34" ht="69.75" customHeight="1" x14ac:dyDescent="0.25">
      <c r="A10" s="12" t="s">
        <v>9</v>
      </c>
      <c r="B10" s="26" t="s">
        <v>161</v>
      </c>
      <c r="C10" s="28"/>
      <c r="D10" s="35" t="s">
        <v>188</v>
      </c>
      <c r="E10" s="294" t="s">
        <v>80</v>
      </c>
      <c r="F10" s="294"/>
      <c r="G10" s="13"/>
      <c r="L10" s="2" t="s">
        <v>178</v>
      </c>
      <c r="AB10" s="16">
        <f>AB9+1</f>
        <v>8</v>
      </c>
      <c r="AC10" s="16" t="s">
        <v>59</v>
      </c>
      <c r="AD10" s="16"/>
      <c r="AF10" s="12" t="s">
        <v>116</v>
      </c>
      <c r="AG10" s="12" t="s">
        <v>129</v>
      </c>
    </row>
    <row r="11" spans="1:34" ht="100.5" customHeight="1" x14ac:dyDescent="0.25">
      <c r="A11" s="19" t="s">
        <v>10</v>
      </c>
      <c r="B11" s="26" t="s">
        <v>198</v>
      </c>
      <c r="C11" s="28"/>
      <c r="G11" s="13"/>
      <c r="AB11" s="16">
        <f t="shared" si="0"/>
        <v>9</v>
      </c>
      <c r="AC11" s="16" t="s">
        <v>60</v>
      </c>
      <c r="AD11" s="16"/>
      <c r="AF11" s="12" t="s">
        <v>117</v>
      </c>
      <c r="AG11" s="12" t="s">
        <v>130</v>
      </c>
    </row>
    <row r="12" spans="1:34" ht="57.75" customHeight="1" x14ac:dyDescent="0.25">
      <c r="A12" s="19" t="s">
        <v>105</v>
      </c>
      <c r="B12" s="26" t="s">
        <v>163</v>
      </c>
      <c r="C12" s="28"/>
      <c r="G12" s="13"/>
      <c r="AB12" s="16">
        <f t="shared" si="0"/>
        <v>10</v>
      </c>
      <c r="AC12" s="16" t="s">
        <v>61</v>
      </c>
      <c r="AD12" s="16"/>
      <c r="AF12" s="12" t="s">
        <v>118</v>
      </c>
      <c r="AG12" s="12" t="s">
        <v>131</v>
      </c>
    </row>
    <row r="13" spans="1:34" ht="66" customHeight="1" x14ac:dyDescent="0.25">
      <c r="A13" s="19" t="s">
        <v>11</v>
      </c>
      <c r="B13" s="26" t="s">
        <v>162</v>
      </c>
      <c r="C13" s="28"/>
      <c r="G13" s="13"/>
      <c r="AB13" s="16">
        <f t="shared" si="0"/>
        <v>11</v>
      </c>
      <c r="AC13" s="16" t="s">
        <v>62</v>
      </c>
      <c r="AD13" s="16"/>
      <c r="AF13" s="12" t="s">
        <v>119</v>
      </c>
      <c r="AG13" s="12" t="s">
        <v>132</v>
      </c>
    </row>
    <row r="14" spans="1:34" ht="105" customHeight="1" x14ac:dyDescent="0.25">
      <c r="A14" s="19" t="s">
        <v>14</v>
      </c>
      <c r="B14" s="26" t="s">
        <v>164</v>
      </c>
      <c r="C14" s="28"/>
      <c r="G14" s="13"/>
      <c r="AB14" s="16">
        <f t="shared" si="0"/>
        <v>12</v>
      </c>
      <c r="AC14" s="16" t="s">
        <v>63</v>
      </c>
      <c r="AD14" s="16"/>
      <c r="AF14" s="12" t="s">
        <v>120</v>
      </c>
      <c r="AG14" s="12" t="s">
        <v>133</v>
      </c>
    </row>
    <row r="15" spans="1:34" ht="90" customHeight="1" x14ac:dyDescent="0.25">
      <c r="B15" s="13"/>
      <c r="C15" s="29"/>
      <c r="G15" s="13"/>
      <c r="AB15" s="16">
        <f t="shared" si="0"/>
        <v>13</v>
      </c>
      <c r="AC15" s="16"/>
      <c r="AD15" s="16"/>
    </row>
    <row r="16" spans="1:34" x14ac:dyDescent="0.25">
      <c r="AB16" s="16">
        <f t="shared" si="0"/>
        <v>14</v>
      </c>
      <c r="AC16" s="16"/>
      <c r="AD16" s="16"/>
    </row>
    <row r="17" spans="11:30" x14ac:dyDescent="0.25">
      <c r="K17" s="43"/>
      <c r="L17" s="43"/>
      <c r="M17" s="43"/>
      <c r="N17" s="43"/>
      <c r="O17" s="43"/>
      <c r="P17" s="43"/>
      <c r="Q17" s="43"/>
      <c r="R17" s="43"/>
      <c r="S17" s="43"/>
      <c r="T17" s="43"/>
      <c r="U17" s="43"/>
      <c r="V17" s="43"/>
      <c r="W17" s="43"/>
      <c r="X17" s="43"/>
      <c r="Y17" s="43"/>
      <c r="Z17" s="43"/>
      <c r="AA17" s="43"/>
      <c r="AB17" s="16">
        <f t="shared" si="0"/>
        <v>15</v>
      </c>
      <c r="AC17" s="16"/>
      <c r="AD17" s="16"/>
    </row>
    <row r="18" spans="11:30" x14ac:dyDescent="0.25">
      <c r="K18" s="44"/>
      <c r="L18" s="44"/>
      <c r="M18" s="44"/>
      <c r="N18" s="44"/>
      <c r="O18" s="44"/>
      <c r="P18" s="44"/>
      <c r="Q18" s="44"/>
      <c r="R18" s="44"/>
      <c r="S18" s="44"/>
      <c r="T18" s="44"/>
      <c r="U18" s="44"/>
      <c r="V18" s="44"/>
      <c r="W18" s="44"/>
      <c r="X18" s="44"/>
      <c r="Y18" s="44"/>
      <c r="Z18" s="44"/>
      <c r="AA18" s="44"/>
      <c r="AB18" s="16">
        <f t="shared" si="0"/>
        <v>16</v>
      </c>
      <c r="AC18" s="16"/>
      <c r="AD18" s="16"/>
    </row>
    <row r="19" spans="11:30" x14ac:dyDescent="0.25">
      <c r="AB19" s="18"/>
      <c r="AC19" s="18"/>
    </row>
    <row r="20" spans="11:30" x14ac:dyDescent="0.25">
      <c r="AB20" s="18"/>
      <c r="AC20" s="18"/>
    </row>
    <row r="21" spans="11:30" x14ac:dyDescent="0.25">
      <c r="AB21" s="18"/>
      <c r="AC21" s="18"/>
    </row>
    <row r="22" spans="11:30" x14ac:dyDescent="0.25">
      <c r="AB22" s="18"/>
      <c r="AC22" s="18"/>
    </row>
    <row r="23" spans="11:30" x14ac:dyDescent="0.25">
      <c r="AB23" s="18"/>
      <c r="AC23" s="18"/>
    </row>
    <row r="24" spans="11:30" x14ac:dyDescent="0.25">
      <c r="AB24" s="18"/>
      <c r="AC24" s="18"/>
    </row>
    <row r="25" spans="11:30" x14ac:dyDescent="0.25">
      <c r="AB25" s="18"/>
      <c r="AC25" s="18"/>
    </row>
    <row r="26" spans="11:30" x14ac:dyDescent="0.25">
      <c r="AB26" s="18"/>
      <c r="AC26" s="18"/>
    </row>
    <row r="27" spans="11:30" x14ac:dyDescent="0.25">
      <c r="AB27" s="18"/>
      <c r="AC27" s="18"/>
    </row>
    <row r="28" spans="11:30" x14ac:dyDescent="0.25">
      <c r="AB28" s="18"/>
      <c r="AC28" s="18"/>
    </row>
  </sheetData>
  <mergeCells count="13">
    <mergeCell ref="S3:T3"/>
    <mergeCell ref="X3:Z3"/>
    <mergeCell ref="L3:M3"/>
    <mergeCell ref="D2:F2"/>
    <mergeCell ref="H2:J2"/>
    <mergeCell ref="E3:F3"/>
    <mergeCell ref="E4:F4"/>
    <mergeCell ref="E10:F10"/>
    <mergeCell ref="E5:F5"/>
    <mergeCell ref="E6:F6"/>
    <mergeCell ref="E7:F7"/>
    <mergeCell ref="E8:F8"/>
    <mergeCell ref="E9:F9"/>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BO42"/>
  <sheetViews>
    <sheetView showGridLines="0" zoomScale="70" zoomScaleNormal="70" zoomScaleSheetLayoutView="55" workbookViewId="0">
      <selection activeCell="C5" sqref="C5:J17"/>
    </sheetView>
  </sheetViews>
  <sheetFormatPr baseColWidth="10" defaultColWidth="11.42578125" defaultRowHeight="12.75" x14ac:dyDescent="0.2"/>
  <cols>
    <col min="1" max="2" width="2.7109375" style="1" customWidth="1"/>
    <col min="3" max="7" width="24.7109375" style="5" customWidth="1"/>
    <col min="8" max="9" width="24.7109375" style="1" customWidth="1"/>
    <col min="10" max="10" width="24.7109375" style="4" customWidth="1"/>
    <col min="11" max="12" width="24.7109375" style="1" customWidth="1"/>
    <col min="13" max="13" width="24.7109375" style="4" customWidth="1"/>
    <col min="14" max="15" width="24.7109375" style="1" customWidth="1"/>
    <col min="16" max="16" width="24.7109375" style="6" customWidth="1"/>
    <col min="17" max="18" width="24.7109375" style="4" customWidth="1"/>
    <col min="19" max="40" width="24.7109375" style="1" customWidth="1"/>
    <col min="41" max="41" width="9.7109375" style="1" customWidth="1"/>
    <col min="42" max="42" width="11.5703125" style="1" customWidth="1"/>
    <col min="43" max="45" width="9.7109375" style="1" customWidth="1"/>
    <col min="46" max="46" width="12.28515625" style="1" customWidth="1"/>
    <col min="47" max="47" width="24.5703125" style="1" customWidth="1"/>
    <col min="48" max="48" width="22.85546875" style="1" customWidth="1"/>
    <col min="49" max="49" width="40.7109375" style="1" customWidth="1"/>
    <col min="50" max="50" width="29.85546875" style="1" customWidth="1"/>
    <col min="51" max="51" width="19.7109375" style="1" customWidth="1"/>
    <col min="52" max="52" width="33.28515625" style="1" customWidth="1"/>
    <col min="53" max="53" width="27.140625" style="1" customWidth="1"/>
    <col min="54" max="54" width="40" style="1" customWidth="1"/>
    <col min="55" max="55" width="7.85546875" style="1" customWidth="1"/>
    <col min="56" max="56" width="22.140625" style="1" customWidth="1"/>
    <col min="57" max="57" width="34.5703125" style="1" customWidth="1"/>
    <col min="58" max="58" width="17.5703125" style="1" customWidth="1"/>
    <col min="59" max="59" width="8.140625" style="1" customWidth="1"/>
    <col min="60" max="60" width="38.140625" style="1" customWidth="1"/>
    <col min="61" max="61" width="41" style="1" customWidth="1"/>
    <col min="62" max="62" width="52.42578125" style="1" customWidth="1"/>
    <col min="63" max="63" width="34.7109375" style="1" customWidth="1"/>
    <col min="64" max="64" width="11.42578125" style="1" customWidth="1"/>
    <col min="65" max="65" width="11.42578125" style="4" customWidth="1"/>
    <col min="66" max="66" width="14" style="4" customWidth="1"/>
    <col min="67" max="67" width="14.7109375" style="4" customWidth="1"/>
    <col min="68" max="16384" width="11.42578125" style="1"/>
  </cols>
  <sheetData>
    <row r="1" spans="3:48" ht="30" customHeight="1" x14ac:dyDescent="0.2">
      <c r="C1" s="317"/>
      <c r="D1" s="318"/>
      <c r="E1" s="311" t="s">
        <v>283</v>
      </c>
      <c r="F1" s="311"/>
      <c r="G1" s="311"/>
      <c r="H1" s="311"/>
      <c r="I1" s="311"/>
      <c r="J1" s="312"/>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8"/>
      <c r="AU1" s="323" t="s">
        <v>181</v>
      </c>
      <c r="AV1" s="323"/>
    </row>
    <row r="2" spans="3:48" ht="30" customHeight="1" x14ac:dyDescent="0.2">
      <c r="C2" s="319"/>
      <c r="D2" s="320"/>
      <c r="E2" s="313"/>
      <c r="F2" s="313"/>
      <c r="G2" s="313"/>
      <c r="H2" s="313"/>
      <c r="I2" s="313"/>
      <c r="J2" s="314"/>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60"/>
      <c r="AU2" s="3" t="s">
        <v>271</v>
      </c>
      <c r="AV2" s="3" t="s">
        <v>190</v>
      </c>
    </row>
    <row r="3" spans="3:48" ht="30" customHeight="1" thickBot="1" x14ac:dyDescent="0.25">
      <c r="C3" s="321"/>
      <c r="D3" s="322"/>
      <c r="E3" s="315"/>
      <c r="F3" s="315"/>
      <c r="G3" s="315"/>
      <c r="H3" s="315"/>
      <c r="I3" s="315"/>
      <c r="J3" s="316"/>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2"/>
      <c r="AU3" s="323" t="s">
        <v>272</v>
      </c>
      <c r="AV3" s="323"/>
    </row>
    <row r="4" spans="3:48" ht="13.5" thickBot="1" x14ac:dyDescent="0.25"/>
    <row r="5" spans="3:48" ht="60" customHeight="1" x14ac:dyDescent="0.2">
      <c r="C5" s="302" t="s">
        <v>284</v>
      </c>
      <c r="D5" s="303"/>
      <c r="E5" s="303"/>
      <c r="F5" s="303"/>
      <c r="G5" s="303"/>
      <c r="H5" s="303"/>
      <c r="I5" s="303"/>
      <c r="J5" s="304"/>
    </row>
    <row r="6" spans="3:48" ht="60" customHeight="1" x14ac:dyDescent="0.2">
      <c r="C6" s="305"/>
      <c r="D6" s="306"/>
      <c r="E6" s="306"/>
      <c r="F6" s="306"/>
      <c r="G6" s="306"/>
      <c r="H6" s="306"/>
      <c r="I6" s="306"/>
      <c r="J6" s="307"/>
    </row>
    <row r="7" spans="3:48" ht="60" customHeight="1" x14ac:dyDescent="0.2">
      <c r="C7" s="305"/>
      <c r="D7" s="306"/>
      <c r="E7" s="306"/>
      <c r="F7" s="306"/>
      <c r="G7" s="306"/>
      <c r="H7" s="306"/>
      <c r="I7" s="306"/>
      <c r="J7" s="307"/>
    </row>
    <row r="8" spans="3:48" ht="60" customHeight="1" x14ac:dyDescent="0.2">
      <c r="C8" s="305"/>
      <c r="D8" s="306"/>
      <c r="E8" s="306"/>
      <c r="F8" s="306"/>
      <c r="G8" s="306"/>
      <c r="H8" s="306"/>
      <c r="I8" s="306"/>
      <c r="J8" s="307"/>
    </row>
    <row r="9" spans="3:48" ht="60" customHeight="1" x14ac:dyDescent="0.2">
      <c r="C9" s="305"/>
      <c r="D9" s="306"/>
      <c r="E9" s="306"/>
      <c r="F9" s="306"/>
      <c r="G9" s="306"/>
      <c r="H9" s="306"/>
      <c r="I9" s="306"/>
      <c r="J9" s="307"/>
    </row>
    <row r="10" spans="3:48" ht="51.75" customHeight="1" x14ac:dyDescent="0.2">
      <c r="C10" s="305"/>
      <c r="D10" s="306"/>
      <c r="E10" s="306"/>
      <c r="F10" s="306"/>
      <c r="G10" s="306"/>
      <c r="H10" s="306"/>
      <c r="I10" s="306"/>
      <c r="J10" s="307"/>
    </row>
    <row r="11" spans="3:48" ht="60" hidden="1" customHeight="1" x14ac:dyDescent="0.2">
      <c r="C11" s="305"/>
      <c r="D11" s="306"/>
      <c r="E11" s="306"/>
      <c r="F11" s="306"/>
      <c r="G11" s="306"/>
      <c r="H11" s="306"/>
      <c r="I11" s="306"/>
      <c r="J11" s="307"/>
    </row>
    <row r="12" spans="3:48" ht="60" hidden="1" customHeight="1" x14ac:dyDescent="0.2">
      <c r="C12" s="305"/>
      <c r="D12" s="306"/>
      <c r="E12" s="306"/>
      <c r="F12" s="306"/>
      <c r="G12" s="306"/>
      <c r="H12" s="306"/>
      <c r="I12" s="306"/>
      <c r="J12" s="307"/>
    </row>
    <row r="13" spans="3:48" ht="60" customHeight="1" x14ac:dyDescent="0.2">
      <c r="C13" s="305"/>
      <c r="D13" s="306"/>
      <c r="E13" s="306"/>
      <c r="F13" s="306"/>
      <c r="G13" s="306"/>
      <c r="H13" s="306"/>
      <c r="I13" s="306"/>
      <c r="J13" s="307"/>
    </row>
    <row r="14" spans="3:48" ht="62.25" customHeight="1" x14ac:dyDescent="0.2">
      <c r="C14" s="305"/>
      <c r="D14" s="306"/>
      <c r="E14" s="306"/>
      <c r="F14" s="306"/>
      <c r="G14" s="306"/>
      <c r="H14" s="306"/>
      <c r="I14" s="306"/>
      <c r="J14" s="307"/>
    </row>
    <row r="15" spans="3:48" ht="60" hidden="1" customHeight="1" x14ac:dyDescent="0.2">
      <c r="C15" s="305"/>
      <c r="D15" s="306"/>
      <c r="E15" s="306"/>
      <c r="F15" s="306"/>
      <c r="G15" s="306"/>
      <c r="H15" s="306"/>
      <c r="I15" s="306"/>
      <c r="J15" s="307"/>
    </row>
    <row r="16" spans="3:48" ht="36.75" customHeight="1" x14ac:dyDescent="0.2">
      <c r="C16" s="305"/>
      <c r="D16" s="306"/>
      <c r="E16" s="306"/>
      <c r="F16" s="306"/>
      <c r="G16" s="306"/>
      <c r="H16" s="306"/>
      <c r="I16" s="306"/>
      <c r="J16" s="307"/>
    </row>
    <row r="17" spans="3:10" ht="27.75" customHeight="1" thickBot="1" x14ac:dyDescent="0.25">
      <c r="C17" s="308"/>
      <c r="D17" s="309"/>
      <c r="E17" s="309"/>
      <c r="F17" s="309"/>
      <c r="G17" s="309"/>
      <c r="H17" s="309"/>
      <c r="I17" s="309"/>
      <c r="J17" s="310"/>
    </row>
    <row r="18" spans="3:10" ht="60" customHeight="1" x14ac:dyDescent="0.2"/>
    <row r="19" spans="3:10" ht="60" customHeight="1" x14ac:dyDescent="0.2"/>
    <row r="20" spans="3:10" ht="60" customHeight="1" x14ac:dyDescent="0.2"/>
    <row r="21" spans="3:10" ht="60" customHeight="1" x14ac:dyDescent="0.2"/>
    <row r="22" spans="3:10" ht="60" customHeight="1" x14ac:dyDescent="0.2"/>
    <row r="23" spans="3:10" ht="60" customHeight="1" x14ac:dyDescent="0.2"/>
    <row r="24" spans="3:10" ht="60" customHeight="1" x14ac:dyDescent="0.2"/>
    <row r="25" spans="3:10" ht="60" customHeight="1" x14ac:dyDescent="0.2"/>
    <row r="26" spans="3:10" ht="60" customHeight="1" x14ac:dyDescent="0.2"/>
    <row r="27" spans="3:10" ht="60" customHeight="1" x14ac:dyDescent="0.2"/>
    <row r="28" spans="3:10" ht="60" customHeight="1" x14ac:dyDescent="0.2"/>
    <row r="29" spans="3:10" ht="60" customHeight="1" x14ac:dyDescent="0.2"/>
    <row r="30" spans="3:10" ht="60" customHeight="1" x14ac:dyDescent="0.2"/>
    <row r="31" spans="3:10" ht="60" customHeight="1" x14ac:dyDescent="0.2"/>
    <row r="32" spans="3:10"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sheetData>
  <sheetProtection selectLockedCells="1"/>
  <dataConsolidate/>
  <mergeCells count="5">
    <mergeCell ref="C5:J17"/>
    <mergeCell ref="E1:J3"/>
    <mergeCell ref="C1:D3"/>
    <mergeCell ref="AU1:AV1"/>
    <mergeCell ref="AU3:AV3"/>
  </mergeCells>
  <printOptions horizontalCentered="1"/>
  <pageMargins left="0.19685039370078741" right="0.19685039370078741" top="0.78740157480314965" bottom="0.39370078740157483" header="0" footer="0"/>
  <pageSetup paperSize="14"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N117"/>
  <sheetViews>
    <sheetView showGridLines="0" tabSelected="1" topLeftCell="A38" zoomScale="85" zoomScaleNormal="85" zoomScaleSheetLayoutView="55" workbookViewId="0">
      <selection activeCell="H38" sqref="H38"/>
    </sheetView>
  </sheetViews>
  <sheetFormatPr baseColWidth="10" defaultColWidth="11.42578125" defaultRowHeight="12.75" x14ac:dyDescent="0.2"/>
  <cols>
    <col min="1" max="2" width="2.7109375" style="213" customWidth="1"/>
    <col min="3" max="6" width="24.7109375" style="280" customWidth="1"/>
    <col min="7" max="7" width="40.7109375" style="280" customWidth="1"/>
    <col min="8" max="8" width="24.7109375" style="213" customWidth="1"/>
    <col min="9" max="9" width="57" style="213" customWidth="1"/>
    <col min="10" max="10" width="24.7109375" style="72" customWidth="1"/>
    <col min="11" max="11" width="45.85546875" style="213" customWidth="1"/>
    <col min="12" max="12" width="51.5703125" style="213" customWidth="1"/>
    <col min="13" max="13" width="24.7109375" style="72" customWidth="1"/>
    <col min="14" max="15" width="24.7109375" style="213" customWidth="1"/>
    <col min="16" max="16" width="24.7109375" style="281" customWidth="1"/>
    <col min="17" max="19" width="24.7109375" style="72" customWidth="1"/>
    <col min="20" max="30" width="24.7109375" style="213" customWidth="1"/>
    <col min="31" max="31" width="107" style="213" customWidth="1"/>
    <col min="32" max="39" width="24.7109375" style="213" customWidth="1"/>
    <col min="40" max="40" width="9.7109375" style="213" customWidth="1"/>
    <col min="41" max="41" width="11.5703125" style="213" customWidth="1"/>
    <col min="42" max="44" width="9.7109375" style="213" customWidth="1"/>
    <col min="45" max="45" width="12.28515625" style="213" customWidth="1"/>
    <col min="46" max="46" width="24.5703125" style="213" customWidth="1"/>
    <col min="47" max="47" width="22.85546875" style="213" customWidth="1"/>
    <col min="48" max="48" width="40.7109375" style="213" customWidth="1"/>
    <col min="49" max="49" width="29.85546875" style="213" customWidth="1"/>
    <col min="50" max="50" width="19.7109375" style="213" customWidth="1"/>
    <col min="51" max="51" width="33.28515625" style="213" customWidth="1"/>
    <col min="52" max="52" width="27.140625" style="213" customWidth="1"/>
    <col min="53" max="53" width="40" style="213" customWidth="1"/>
    <col min="54" max="54" width="7.85546875" style="213" customWidth="1"/>
    <col min="55" max="55" width="22.140625" style="213" customWidth="1"/>
    <col min="56" max="56" width="34.5703125" style="213" customWidth="1"/>
    <col min="57" max="57" width="17.5703125" style="213" customWidth="1"/>
    <col min="58" max="58" width="8.140625" style="213" customWidth="1"/>
    <col min="59" max="59" width="38.140625" style="213" customWidth="1"/>
    <col min="60" max="60" width="41" style="213" customWidth="1"/>
    <col min="61" max="61" width="52.42578125" style="213" customWidth="1"/>
    <col min="62" max="62" width="34.7109375" style="213" customWidth="1"/>
    <col min="63" max="63" width="11.42578125" style="213" customWidth="1"/>
    <col min="64" max="64" width="11.42578125" style="72" customWidth="1"/>
    <col min="65" max="65" width="14" style="72" customWidth="1"/>
    <col min="66" max="66" width="14.7109375" style="72" customWidth="1"/>
    <col min="67" max="16384" width="11.42578125" style="213"/>
  </cols>
  <sheetData>
    <row r="1" spans="1:66" ht="30" customHeight="1" x14ac:dyDescent="0.2">
      <c r="C1" s="375"/>
      <c r="D1" s="376"/>
      <c r="E1" s="395" t="s">
        <v>38</v>
      </c>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6"/>
      <c r="AT1" s="394" t="s">
        <v>181</v>
      </c>
      <c r="AU1" s="394"/>
    </row>
    <row r="2" spans="1:66" ht="30" customHeight="1" x14ac:dyDescent="0.2">
      <c r="C2" s="377"/>
      <c r="D2" s="378"/>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8"/>
      <c r="AT2" s="214" t="s">
        <v>271</v>
      </c>
      <c r="AU2" s="214" t="s">
        <v>190</v>
      </c>
    </row>
    <row r="3" spans="1:66" ht="30" customHeight="1" x14ac:dyDescent="0.2">
      <c r="C3" s="379"/>
      <c r="D3" s="380"/>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400"/>
      <c r="AT3" s="394" t="s">
        <v>272</v>
      </c>
      <c r="AU3" s="394"/>
    </row>
    <row r="5" spans="1:66" s="7" customFormat="1" ht="18.75" customHeight="1" x14ac:dyDescent="0.2">
      <c r="C5" s="381" t="s">
        <v>191</v>
      </c>
      <c r="D5" s="381"/>
      <c r="E5" s="381"/>
      <c r="F5" s="381"/>
      <c r="G5" s="381"/>
      <c r="H5" s="381"/>
      <c r="I5" s="381"/>
      <c r="J5" s="338" t="s">
        <v>48</v>
      </c>
      <c r="K5" s="403">
        <v>30</v>
      </c>
      <c r="M5" s="72"/>
      <c r="N5" s="338" t="s">
        <v>64</v>
      </c>
      <c r="O5" s="403" t="s">
        <v>55</v>
      </c>
      <c r="Q5" s="338" t="s">
        <v>65</v>
      </c>
      <c r="R5" s="403">
        <v>2017</v>
      </c>
      <c r="S5" s="56"/>
      <c r="BL5" s="72"/>
      <c r="BM5" s="72"/>
      <c r="BN5" s="72"/>
    </row>
    <row r="6" spans="1:66" s="7" customFormat="1" ht="18.75" customHeight="1" x14ac:dyDescent="0.2">
      <c r="C6" s="381"/>
      <c r="D6" s="381"/>
      <c r="E6" s="381"/>
      <c r="F6" s="381"/>
      <c r="G6" s="381"/>
      <c r="H6" s="381"/>
      <c r="I6" s="381"/>
      <c r="J6" s="338"/>
      <c r="K6" s="403"/>
      <c r="M6" s="72"/>
      <c r="N6" s="338"/>
      <c r="O6" s="403"/>
      <c r="Q6" s="338"/>
      <c r="R6" s="403"/>
      <c r="S6" s="56"/>
      <c r="BL6" s="72"/>
      <c r="BM6" s="72"/>
      <c r="BN6" s="72"/>
    </row>
    <row r="7" spans="1:66" s="7" customFormat="1" x14ac:dyDescent="0.2">
      <c r="C7" s="8"/>
      <c r="D7" s="8"/>
      <c r="E7" s="8"/>
      <c r="F7" s="8"/>
      <c r="G7" s="8"/>
      <c r="J7" s="72"/>
      <c r="M7" s="72"/>
      <c r="Q7" s="72"/>
      <c r="R7" s="72"/>
      <c r="S7" s="72"/>
      <c r="AS7" s="27"/>
      <c r="BL7" s="72"/>
      <c r="BM7" s="72"/>
      <c r="BN7" s="72"/>
    </row>
    <row r="8" spans="1:66" s="7" customFormat="1" ht="30" customHeight="1" x14ac:dyDescent="0.2">
      <c r="C8" s="382" t="s">
        <v>199</v>
      </c>
      <c r="D8" s="382" t="s">
        <v>200</v>
      </c>
      <c r="E8" s="382" t="s">
        <v>586</v>
      </c>
      <c r="F8" s="382" t="s">
        <v>201</v>
      </c>
      <c r="G8" s="348" t="s">
        <v>154</v>
      </c>
      <c r="H8" s="348" t="s">
        <v>7</v>
      </c>
      <c r="I8" s="367" t="s">
        <v>152</v>
      </c>
      <c r="J8" s="348" t="s">
        <v>16</v>
      </c>
      <c r="K8" s="348" t="s">
        <v>1</v>
      </c>
      <c r="L8" s="348" t="s">
        <v>15</v>
      </c>
      <c r="M8" s="348" t="s">
        <v>30</v>
      </c>
      <c r="N8" s="348" t="s">
        <v>32</v>
      </c>
      <c r="O8" s="367" t="s">
        <v>165</v>
      </c>
      <c r="P8" s="348" t="s">
        <v>31</v>
      </c>
      <c r="Q8" s="367" t="s">
        <v>166</v>
      </c>
      <c r="R8" s="348" t="s">
        <v>36</v>
      </c>
      <c r="S8" s="367" t="s">
        <v>273</v>
      </c>
      <c r="T8" s="348" t="s">
        <v>37</v>
      </c>
      <c r="U8" s="348" t="s">
        <v>0</v>
      </c>
      <c r="V8" s="367" t="s">
        <v>202</v>
      </c>
      <c r="W8" s="371" t="s">
        <v>66</v>
      </c>
      <c r="X8" s="371" t="s">
        <v>67</v>
      </c>
      <c r="Y8" s="371" t="s">
        <v>68</v>
      </c>
      <c r="Z8" s="371" t="s">
        <v>69</v>
      </c>
      <c r="AA8" s="371" t="s">
        <v>70</v>
      </c>
      <c r="AB8" s="348" t="s">
        <v>40</v>
      </c>
      <c r="AC8" s="348" t="s">
        <v>2</v>
      </c>
      <c r="AD8" s="369" t="s">
        <v>203</v>
      </c>
      <c r="AE8" s="370"/>
      <c r="AF8" s="370"/>
      <c r="AG8" s="370"/>
      <c r="AH8" s="370"/>
      <c r="AI8" s="370"/>
      <c r="AJ8" s="348" t="s">
        <v>136</v>
      </c>
      <c r="AK8" s="348"/>
      <c r="AL8" s="348" t="s">
        <v>85</v>
      </c>
      <c r="AM8" s="348" t="s">
        <v>101</v>
      </c>
      <c r="AN8" s="348" t="s">
        <v>137</v>
      </c>
      <c r="AO8" s="348"/>
      <c r="AP8" s="348"/>
      <c r="AQ8" s="348" t="s">
        <v>138</v>
      </c>
      <c r="AR8" s="348"/>
      <c r="AS8" s="348"/>
      <c r="AT8" s="373" t="s">
        <v>149</v>
      </c>
      <c r="AU8" s="374"/>
      <c r="BL8" s="72"/>
      <c r="BM8" s="72"/>
      <c r="BN8" s="72"/>
    </row>
    <row r="9" spans="1:66" ht="48" customHeight="1" x14ac:dyDescent="0.2">
      <c r="C9" s="383"/>
      <c r="D9" s="383"/>
      <c r="E9" s="383"/>
      <c r="F9" s="383"/>
      <c r="G9" s="348"/>
      <c r="H9" s="348"/>
      <c r="I9" s="368"/>
      <c r="J9" s="348"/>
      <c r="K9" s="348"/>
      <c r="L9" s="348"/>
      <c r="M9" s="348"/>
      <c r="N9" s="348"/>
      <c r="O9" s="368"/>
      <c r="P9" s="348"/>
      <c r="Q9" s="368"/>
      <c r="R9" s="348"/>
      <c r="S9" s="368"/>
      <c r="T9" s="348"/>
      <c r="U9" s="348"/>
      <c r="V9" s="368"/>
      <c r="W9" s="372"/>
      <c r="X9" s="372"/>
      <c r="Y9" s="372"/>
      <c r="Z9" s="372"/>
      <c r="AA9" s="372"/>
      <c r="AB9" s="348"/>
      <c r="AC9" s="348"/>
      <c r="AD9" s="51" t="s">
        <v>139</v>
      </c>
      <c r="AE9" s="52" t="s">
        <v>73</v>
      </c>
      <c r="AF9" s="51" t="s">
        <v>140</v>
      </c>
      <c r="AG9" s="52" t="s">
        <v>73</v>
      </c>
      <c r="AH9" s="51" t="s">
        <v>141</v>
      </c>
      <c r="AI9" s="52" t="s">
        <v>73</v>
      </c>
      <c r="AJ9" s="74" t="s">
        <v>135</v>
      </c>
      <c r="AK9" s="74" t="s">
        <v>108</v>
      </c>
      <c r="AL9" s="348"/>
      <c r="AM9" s="348"/>
      <c r="AN9" s="74" t="s">
        <v>102</v>
      </c>
      <c r="AO9" s="74" t="s">
        <v>103</v>
      </c>
      <c r="AP9" s="74" t="s">
        <v>106</v>
      </c>
      <c r="AQ9" s="74" t="s">
        <v>102</v>
      </c>
      <c r="AR9" s="74" t="s">
        <v>103</v>
      </c>
      <c r="AS9" s="74" t="s">
        <v>106</v>
      </c>
      <c r="AT9" s="74" t="s">
        <v>150</v>
      </c>
      <c r="AU9" s="74" t="s">
        <v>151</v>
      </c>
      <c r="BL9" s="213"/>
      <c r="BM9" s="213"/>
      <c r="BN9" s="213"/>
    </row>
    <row r="10" spans="1:66" ht="255" customHeight="1" x14ac:dyDescent="0.2">
      <c r="A10" s="56"/>
      <c r="B10" s="56"/>
      <c r="C10" s="214" t="s">
        <v>591</v>
      </c>
      <c r="D10" s="214" t="s">
        <v>281</v>
      </c>
      <c r="E10" s="214" t="s">
        <v>282</v>
      </c>
      <c r="F10" s="65" t="s">
        <v>280</v>
      </c>
      <c r="G10" s="214" t="s">
        <v>275</v>
      </c>
      <c r="H10" s="215" t="s">
        <v>274</v>
      </c>
      <c r="I10" s="216" t="s">
        <v>286</v>
      </c>
      <c r="J10" s="215" t="s">
        <v>730</v>
      </c>
      <c r="K10" s="217" t="s">
        <v>285</v>
      </c>
      <c r="L10" s="217" t="s">
        <v>276</v>
      </c>
      <c r="M10" s="218" t="s">
        <v>19</v>
      </c>
      <c r="N10" s="219" t="str">
        <f>IF(M10="Casi con certeza","5",IF(M10="Probable","4",IF(M10="Posible","3",IF(M10="Improbable","2",IF(M10="Raro","1","")))))</f>
        <v>3</v>
      </c>
      <c r="O10" s="220" t="s">
        <v>46</v>
      </c>
      <c r="P10" s="219" t="str">
        <f t="shared" ref="P10:P16" si="0">IF(O10="Catastrófico","5",IF(O10="Mayor","4",IF(O10="Moderado","3",IF(O10="Menor","2",IF(O10="Insignificante","1","")))))</f>
        <v>4</v>
      </c>
      <c r="Q10" s="221">
        <v>1</v>
      </c>
      <c r="R10" s="222" t="s">
        <v>277</v>
      </c>
      <c r="S10" s="223" t="s">
        <v>335</v>
      </c>
      <c r="T10" s="215">
        <f t="shared" ref="T10:T37" si="1">N10*P10*Q10</f>
        <v>12</v>
      </c>
      <c r="U10" s="216" t="str">
        <f t="shared" ref="U10:U37" si="2">IF(T10&gt;11,"ZONA DE RIESGO EXTREMA",IF(T10&lt;4,"ZONA DE RIESGO BAJA",IF(T10=4,"ZONA DE RIESGO MODERADA","ZONA DE RIESGO ALTA")))</f>
        <v>ZONA DE RIESGO EXTREMA</v>
      </c>
      <c r="V10" s="215" t="s">
        <v>278</v>
      </c>
      <c r="W10" s="215" t="s">
        <v>287</v>
      </c>
      <c r="X10" s="215" t="s">
        <v>531</v>
      </c>
      <c r="Y10" s="215" t="s">
        <v>288</v>
      </c>
      <c r="Z10" s="224">
        <v>0</v>
      </c>
      <c r="AA10" s="215" t="s">
        <v>279</v>
      </c>
      <c r="AB10" s="215" t="s">
        <v>167</v>
      </c>
      <c r="AC10" s="221" t="s">
        <v>681</v>
      </c>
      <c r="AD10" s="38">
        <v>0</v>
      </c>
      <c r="AE10" s="39" t="s">
        <v>766</v>
      </c>
      <c r="AF10" s="38">
        <v>0</v>
      </c>
      <c r="AG10" s="39"/>
      <c r="AH10" s="38">
        <v>0</v>
      </c>
      <c r="AI10" s="39"/>
      <c r="AJ10" s="217" t="s">
        <v>111</v>
      </c>
      <c r="AK10" s="217" t="s">
        <v>124</v>
      </c>
      <c r="AL10" s="50">
        <f>SUM(AD10,AF10,AH10)</f>
        <v>0</v>
      </c>
      <c r="AM10" s="217"/>
      <c r="AN10" s="215">
        <v>1</v>
      </c>
      <c r="AO10" s="215">
        <v>1</v>
      </c>
      <c r="AP10" s="215">
        <v>2017</v>
      </c>
      <c r="AQ10" s="215">
        <v>31</v>
      </c>
      <c r="AR10" s="215">
        <v>12</v>
      </c>
      <c r="AS10" s="215">
        <v>2017</v>
      </c>
      <c r="AT10" s="225"/>
      <c r="AU10" s="225"/>
      <c r="BL10" s="213"/>
      <c r="BM10" s="213"/>
      <c r="BN10" s="213"/>
    </row>
    <row r="11" spans="1:66" ht="409.5" customHeight="1" x14ac:dyDescent="0.2">
      <c r="A11" s="56"/>
      <c r="B11" s="56"/>
      <c r="C11" s="214" t="s">
        <v>591</v>
      </c>
      <c r="D11" s="226" t="s">
        <v>302</v>
      </c>
      <c r="E11" s="226" t="s">
        <v>303</v>
      </c>
      <c r="F11" s="226" t="s">
        <v>304</v>
      </c>
      <c r="G11" s="214" t="s">
        <v>305</v>
      </c>
      <c r="H11" s="215" t="s">
        <v>603</v>
      </c>
      <c r="I11" s="227" t="s">
        <v>306</v>
      </c>
      <c r="J11" s="215" t="s">
        <v>734</v>
      </c>
      <c r="K11" s="217" t="s">
        <v>307</v>
      </c>
      <c r="L11" s="217" t="s">
        <v>308</v>
      </c>
      <c r="M11" s="218" t="s">
        <v>18</v>
      </c>
      <c r="N11" s="219" t="str">
        <f>IF(M11="Casi con certeza","5",IF(M11="Probable","4",IF(M11="Posible","3",IF(M11="Improbable","2",IF(M11="Raro","1","")))))</f>
        <v>4</v>
      </c>
      <c r="O11" s="220" t="s">
        <v>46</v>
      </c>
      <c r="P11" s="219" t="str">
        <f t="shared" si="0"/>
        <v>4</v>
      </c>
      <c r="Q11" s="221">
        <v>1</v>
      </c>
      <c r="R11" s="222" t="s">
        <v>309</v>
      </c>
      <c r="S11" s="223" t="s">
        <v>335</v>
      </c>
      <c r="T11" s="215">
        <f t="shared" si="1"/>
        <v>16</v>
      </c>
      <c r="U11" s="216" t="str">
        <f t="shared" si="2"/>
        <v>ZONA DE RIESGO EXTREMA</v>
      </c>
      <c r="V11" s="215" t="s">
        <v>310</v>
      </c>
      <c r="W11" s="215" t="s">
        <v>311</v>
      </c>
      <c r="X11" s="215" t="s">
        <v>493</v>
      </c>
      <c r="Y11" s="215" t="s">
        <v>172</v>
      </c>
      <c r="Z11" s="224">
        <v>0.1</v>
      </c>
      <c r="AA11" s="215" t="s">
        <v>174</v>
      </c>
      <c r="AB11" s="215" t="s">
        <v>168</v>
      </c>
      <c r="AC11" s="221" t="s">
        <v>312</v>
      </c>
      <c r="AD11" s="209">
        <v>0</v>
      </c>
      <c r="AE11" s="39" t="s">
        <v>946</v>
      </c>
      <c r="AF11" s="38">
        <v>0</v>
      </c>
      <c r="AG11" s="39"/>
      <c r="AH11" s="38">
        <v>0</v>
      </c>
      <c r="AI11" s="39"/>
      <c r="AJ11" s="217" t="s">
        <v>114</v>
      </c>
      <c r="AK11" s="217" t="s">
        <v>127</v>
      </c>
      <c r="AL11" s="50">
        <f t="shared" ref="AL11:AL47" si="3">SUM(AD11,AF11,AH11)</f>
        <v>0</v>
      </c>
      <c r="AM11" s="217" t="s">
        <v>947</v>
      </c>
      <c r="AN11" s="215">
        <v>1</v>
      </c>
      <c r="AO11" s="215">
        <v>1</v>
      </c>
      <c r="AP11" s="215">
        <v>2017</v>
      </c>
      <c r="AQ11" s="215">
        <v>31</v>
      </c>
      <c r="AR11" s="215">
        <v>12</v>
      </c>
      <c r="AS11" s="215">
        <v>2017</v>
      </c>
      <c r="AT11" s="225"/>
      <c r="AU11" s="225"/>
      <c r="BL11" s="213"/>
      <c r="BM11" s="213"/>
      <c r="BN11" s="213"/>
    </row>
    <row r="12" spans="1:66" ht="252" customHeight="1" thickBot="1" x14ac:dyDescent="0.25">
      <c r="A12" s="56"/>
      <c r="B12" s="56"/>
      <c r="C12" s="226" t="s">
        <v>591</v>
      </c>
      <c r="D12" s="226" t="s">
        <v>302</v>
      </c>
      <c r="E12" s="226" t="s">
        <v>303</v>
      </c>
      <c r="F12" s="226" t="s">
        <v>304</v>
      </c>
      <c r="G12" s="214" t="s">
        <v>305</v>
      </c>
      <c r="H12" s="215" t="s">
        <v>603</v>
      </c>
      <c r="I12" s="227" t="s">
        <v>313</v>
      </c>
      <c r="J12" s="215" t="s">
        <v>737</v>
      </c>
      <c r="K12" s="217" t="s">
        <v>314</v>
      </c>
      <c r="L12" s="217" t="s">
        <v>315</v>
      </c>
      <c r="M12" s="218" t="s">
        <v>18</v>
      </c>
      <c r="N12" s="219" t="str">
        <f t="shared" ref="N12:N16" si="4">IF(M12="Casi con certeza","5",IF(M12="Probable","4",IF(M12="Posible","3",IF(M12="Improbable","2",IF(M12="Raro","1","")))))</f>
        <v>4</v>
      </c>
      <c r="O12" s="220" t="s">
        <v>46</v>
      </c>
      <c r="P12" s="219" t="str">
        <f t="shared" si="0"/>
        <v>4</v>
      </c>
      <c r="Q12" s="221">
        <v>1</v>
      </c>
      <c r="R12" s="222" t="s">
        <v>316</v>
      </c>
      <c r="S12" s="223" t="s">
        <v>335</v>
      </c>
      <c r="T12" s="215">
        <f t="shared" si="1"/>
        <v>16</v>
      </c>
      <c r="U12" s="216" t="str">
        <f t="shared" si="2"/>
        <v>ZONA DE RIESGO EXTREMA</v>
      </c>
      <c r="V12" s="215" t="s">
        <v>317</v>
      </c>
      <c r="W12" s="215" t="s">
        <v>318</v>
      </c>
      <c r="X12" s="215" t="s">
        <v>493</v>
      </c>
      <c r="Y12" s="215" t="s">
        <v>171</v>
      </c>
      <c r="Z12" s="215" t="s">
        <v>319</v>
      </c>
      <c r="AA12" s="215" t="s">
        <v>174</v>
      </c>
      <c r="AB12" s="215" t="s">
        <v>168</v>
      </c>
      <c r="AC12" s="221" t="s">
        <v>320</v>
      </c>
      <c r="AD12" s="38">
        <v>0.13</v>
      </c>
      <c r="AE12" s="39" t="s">
        <v>948</v>
      </c>
      <c r="AF12" s="38">
        <v>0</v>
      </c>
      <c r="AG12" s="39"/>
      <c r="AH12" s="38">
        <v>0</v>
      </c>
      <c r="AI12" s="39"/>
      <c r="AJ12" s="217" t="s">
        <v>114</v>
      </c>
      <c r="AK12" s="217" t="s">
        <v>127</v>
      </c>
      <c r="AL12" s="50">
        <f t="shared" si="3"/>
        <v>0.13</v>
      </c>
      <c r="AM12" s="217" t="s">
        <v>949</v>
      </c>
      <c r="AN12" s="215">
        <v>1</v>
      </c>
      <c r="AO12" s="215">
        <v>1</v>
      </c>
      <c r="AP12" s="215">
        <v>2017</v>
      </c>
      <c r="AQ12" s="215">
        <v>31</v>
      </c>
      <c r="AR12" s="215">
        <v>12</v>
      </c>
      <c r="AS12" s="215">
        <v>2017</v>
      </c>
      <c r="AT12" s="225"/>
      <c r="AU12" s="225"/>
      <c r="BL12" s="213"/>
      <c r="BM12" s="213"/>
      <c r="BN12" s="213"/>
    </row>
    <row r="13" spans="1:66" ht="297" customHeight="1" thickBot="1" x14ac:dyDescent="0.25">
      <c r="A13" s="56"/>
      <c r="B13" s="56"/>
      <c r="C13" s="228" t="s">
        <v>591</v>
      </c>
      <c r="D13" s="229" t="s">
        <v>329</v>
      </c>
      <c r="E13" s="228" t="s">
        <v>330</v>
      </c>
      <c r="F13" s="228" t="s">
        <v>331</v>
      </c>
      <c r="G13" s="230" t="s">
        <v>332</v>
      </c>
      <c r="H13" s="231" t="s">
        <v>604</v>
      </c>
      <c r="I13" s="230" t="s">
        <v>333</v>
      </c>
      <c r="J13" s="215" t="s">
        <v>730</v>
      </c>
      <c r="K13" s="230" t="s">
        <v>703</v>
      </c>
      <c r="L13" s="230" t="s">
        <v>334</v>
      </c>
      <c r="M13" s="218" t="s">
        <v>696</v>
      </c>
      <c r="N13" s="219">
        <v>4</v>
      </c>
      <c r="O13" s="220" t="s">
        <v>47</v>
      </c>
      <c r="P13" s="232" t="str">
        <f t="shared" si="0"/>
        <v>5</v>
      </c>
      <c r="Q13" s="233">
        <v>0.5</v>
      </c>
      <c r="R13" s="233" t="s">
        <v>646</v>
      </c>
      <c r="S13" s="223" t="s">
        <v>335</v>
      </c>
      <c r="T13" s="234">
        <f t="shared" si="1"/>
        <v>10</v>
      </c>
      <c r="U13" s="235" t="str">
        <f t="shared" si="2"/>
        <v>ZONA DE RIESGO ALTA</v>
      </c>
      <c r="V13" s="236" t="s">
        <v>783</v>
      </c>
      <c r="W13" s="237" t="s">
        <v>784</v>
      </c>
      <c r="X13" s="215" t="s">
        <v>785</v>
      </c>
      <c r="Y13" s="215" t="s">
        <v>336</v>
      </c>
      <c r="Z13" s="224">
        <v>1</v>
      </c>
      <c r="AA13" s="215" t="s">
        <v>337</v>
      </c>
      <c r="AB13" s="215" t="s">
        <v>167</v>
      </c>
      <c r="AC13" s="237" t="s">
        <v>782</v>
      </c>
      <c r="AD13" s="63">
        <v>0.33</v>
      </c>
      <c r="AE13" s="64" t="s">
        <v>786</v>
      </c>
      <c r="AF13" s="63">
        <v>0</v>
      </c>
      <c r="AG13" s="64"/>
      <c r="AH13" s="63">
        <v>0</v>
      </c>
      <c r="AI13" s="64"/>
      <c r="AJ13" s="238" t="s">
        <v>116</v>
      </c>
      <c r="AK13" s="238" t="s">
        <v>129</v>
      </c>
      <c r="AL13" s="50">
        <f t="shared" si="3"/>
        <v>0.33</v>
      </c>
      <c r="AM13" s="239" t="s">
        <v>787</v>
      </c>
      <c r="AN13" s="215">
        <v>1</v>
      </c>
      <c r="AO13" s="215">
        <v>1</v>
      </c>
      <c r="AP13" s="215">
        <v>2017</v>
      </c>
      <c r="AQ13" s="215">
        <v>31</v>
      </c>
      <c r="AR13" s="215">
        <v>12</v>
      </c>
      <c r="AS13" s="215">
        <v>2017</v>
      </c>
      <c r="AT13" s="240"/>
      <c r="AU13" s="240"/>
      <c r="BL13" s="213"/>
      <c r="BM13" s="213"/>
      <c r="BN13" s="213"/>
    </row>
    <row r="14" spans="1:66" ht="348.75" customHeight="1" thickBot="1" x14ac:dyDescent="0.25">
      <c r="A14" s="56"/>
      <c r="B14" s="56"/>
      <c r="C14" s="228" t="s">
        <v>591</v>
      </c>
      <c r="D14" s="229" t="s">
        <v>329</v>
      </c>
      <c r="E14" s="228" t="s">
        <v>330</v>
      </c>
      <c r="F14" s="228" t="s">
        <v>331</v>
      </c>
      <c r="G14" s="230" t="s">
        <v>332</v>
      </c>
      <c r="H14" s="241" t="s">
        <v>604</v>
      </c>
      <c r="I14" s="230" t="s">
        <v>338</v>
      </c>
      <c r="J14" s="215" t="s">
        <v>730</v>
      </c>
      <c r="K14" s="230" t="s">
        <v>339</v>
      </c>
      <c r="L14" s="230" t="s">
        <v>340</v>
      </c>
      <c r="M14" s="218" t="s">
        <v>18</v>
      </c>
      <c r="N14" s="232" t="str">
        <f>IF(M14="Casi con certeza","5",IF(M14="Probable","4",IF(M14="Posible","3",IF(M14="Improbable","2",IF(M14="Raro","1","")))))</f>
        <v>4</v>
      </c>
      <c r="O14" s="220" t="s">
        <v>47</v>
      </c>
      <c r="P14" s="232" t="str">
        <f t="shared" si="0"/>
        <v>5</v>
      </c>
      <c r="Q14" s="233">
        <v>0.5</v>
      </c>
      <c r="R14" s="242" t="s">
        <v>341</v>
      </c>
      <c r="S14" s="223" t="s">
        <v>335</v>
      </c>
      <c r="T14" s="234">
        <f t="shared" si="1"/>
        <v>10</v>
      </c>
      <c r="U14" s="235" t="str">
        <f t="shared" si="2"/>
        <v>ZONA DE RIESGO ALTA</v>
      </c>
      <c r="V14" s="237" t="s">
        <v>788</v>
      </c>
      <c r="W14" s="237" t="s">
        <v>789</v>
      </c>
      <c r="X14" s="215" t="s">
        <v>790</v>
      </c>
      <c r="Y14" s="215" t="s">
        <v>336</v>
      </c>
      <c r="Z14" s="224">
        <v>1</v>
      </c>
      <c r="AA14" s="215" t="s">
        <v>791</v>
      </c>
      <c r="AB14" s="215" t="s">
        <v>167</v>
      </c>
      <c r="AC14" s="237" t="s">
        <v>792</v>
      </c>
      <c r="AD14" s="211">
        <v>0</v>
      </c>
      <c r="AE14" s="212" t="s">
        <v>958</v>
      </c>
      <c r="AF14" s="63">
        <v>0</v>
      </c>
      <c r="AG14" s="64"/>
      <c r="AH14" s="63">
        <v>0</v>
      </c>
      <c r="AI14" s="64"/>
      <c r="AJ14" s="238" t="s">
        <v>116</v>
      </c>
      <c r="AK14" s="238" t="s">
        <v>129</v>
      </c>
      <c r="AL14" s="50">
        <f t="shared" si="3"/>
        <v>0</v>
      </c>
      <c r="AM14" s="238"/>
      <c r="AN14" s="215">
        <v>1</v>
      </c>
      <c r="AO14" s="215">
        <v>1</v>
      </c>
      <c r="AP14" s="215">
        <v>2017</v>
      </c>
      <c r="AQ14" s="215">
        <v>31</v>
      </c>
      <c r="AR14" s="215">
        <v>12</v>
      </c>
      <c r="AS14" s="215">
        <v>2017</v>
      </c>
      <c r="AT14" s="240"/>
      <c r="AU14" s="240" t="s">
        <v>957</v>
      </c>
      <c r="BL14" s="213"/>
      <c r="BM14" s="213"/>
      <c r="BN14" s="213"/>
    </row>
    <row r="15" spans="1:66" ht="255" customHeight="1" thickBot="1" x14ac:dyDescent="0.25">
      <c r="A15" s="56"/>
      <c r="B15" s="56"/>
      <c r="C15" s="228" t="s">
        <v>591</v>
      </c>
      <c r="D15" s="229" t="s">
        <v>329</v>
      </c>
      <c r="E15" s="228" t="s">
        <v>330</v>
      </c>
      <c r="F15" s="228" t="s">
        <v>331</v>
      </c>
      <c r="G15" s="228" t="s">
        <v>332</v>
      </c>
      <c r="H15" s="243" t="s">
        <v>604</v>
      </c>
      <c r="I15" s="244" t="s">
        <v>342</v>
      </c>
      <c r="J15" s="215" t="s">
        <v>730</v>
      </c>
      <c r="K15" s="244" t="s">
        <v>343</v>
      </c>
      <c r="L15" s="244" t="s">
        <v>344</v>
      </c>
      <c r="M15" s="218" t="s">
        <v>18</v>
      </c>
      <c r="N15" s="232" t="str">
        <f t="shared" si="4"/>
        <v>4</v>
      </c>
      <c r="O15" s="220" t="s">
        <v>47</v>
      </c>
      <c r="P15" s="232" t="str">
        <f t="shared" si="0"/>
        <v>5</v>
      </c>
      <c r="Q15" s="233">
        <v>0.5</v>
      </c>
      <c r="R15" s="245" t="s">
        <v>793</v>
      </c>
      <c r="S15" s="223" t="s">
        <v>335</v>
      </c>
      <c r="T15" s="234">
        <f t="shared" si="1"/>
        <v>10</v>
      </c>
      <c r="U15" s="235" t="str">
        <f t="shared" si="2"/>
        <v>ZONA DE RIESGO ALTA</v>
      </c>
      <c r="V15" s="246" t="s">
        <v>794</v>
      </c>
      <c r="W15" s="247" t="s">
        <v>795</v>
      </c>
      <c r="X15" s="235" t="s">
        <v>785</v>
      </c>
      <c r="Y15" s="235" t="s">
        <v>336</v>
      </c>
      <c r="Z15" s="211">
        <v>1</v>
      </c>
      <c r="AA15" s="235" t="s">
        <v>337</v>
      </c>
      <c r="AB15" s="235" t="s">
        <v>167</v>
      </c>
      <c r="AC15" s="223" t="s">
        <v>345</v>
      </c>
      <c r="AD15" s="63">
        <v>0.33</v>
      </c>
      <c r="AE15" s="63" t="s">
        <v>796</v>
      </c>
      <c r="AF15" s="63">
        <v>0</v>
      </c>
      <c r="AG15" s="64"/>
      <c r="AH15" s="63">
        <v>0</v>
      </c>
      <c r="AI15" s="64"/>
      <c r="AJ15" s="238" t="s">
        <v>116</v>
      </c>
      <c r="AK15" s="238" t="s">
        <v>129</v>
      </c>
      <c r="AL15" s="50">
        <f t="shared" si="3"/>
        <v>0.33</v>
      </c>
      <c r="AM15" s="238" t="s">
        <v>797</v>
      </c>
      <c r="AN15" s="215">
        <v>1</v>
      </c>
      <c r="AO15" s="215">
        <v>1</v>
      </c>
      <c r="AP15" s="215">
        <v>2017</v>
      </c>
      <c r="AQ15" s="215">
        <v>31</v>
      </c>
      <c r="AR15" s="215">
        <v>12</v>
      </c>
      <c r="AS15" s="215">
        <v>2017</v>
      </c>
      <c r="AT15" s="240"/>
      <c r="AU15" s="240"/>
      <c r="BL15" s="213"/>
      <c r="BM15" s="213"/>
      <c r="BN15" s="213"/>
    </row>
    <row r="16" spans="1:66" ht="234" customHeight="1" thickBot="1" x14ac:dyDescent="0.25">
      <c r="A16" s="56"/>
      <c r="B16" s="56"/>
      <c r="C16" s="248" t="s">
        <v>591</v>
      </c>
      <c r="D16" s="249" t="s">
        <v>329</v>
      </c>
      <c r="E16" s="248" t="s">
        <v>330</v>
      </c>
      <c r="F16" s="248" t="s">
        <v>331</v>
      </c>
      <c r="G16" s="248" t="s">
        <v>346</v>
      </c>
      <c r="H16" s="250" t="s">
        <v>604</v>
      </c>
      <c r="I16" s="230" t="s">
        <v>347</v>
      </c>
      <c r="J16" s="215" t="s">
        <v>730</v>
      </c>
      <c r="K16" s="230" t="s">
        <v>348</v>
      </c>
      <c r="L16" s="230" t="s">
        <v>349</v>
      </c>
      <c r="M16" s="218" t="s">
        <v>18</v>
      </c>
      <c r="N16" s="232" t="str">
        <f t="shared" si="4"/>
        <v>4</v>
      </c>
      <c r="O16" s="220" t="s">
        <v>47</v>
      </c>
      <c r="P16" s="232" t="str">
        <f t="shared" si="0"/>
        <v>5</v>
      </c>
      <c r="Q16" s="233">
        <v>0.5</v>
      </c>
      <c r="R16" s="242" t="s">
        <v>350</v>
      </c>
      <c r="S16" s="223" t="s">
        <v>335</v>
      </c>
      <c r="T16" s="234">
        <f t="shared" si="1"/>
        <v>10</v>
      </c>
      <c r="U16" s="235" t="str">
        <f t="shared" si="2"/>
        <v>ZONA DE RIESGO ALTA</v>
      </c>
      <c r="V16" s="246" t="s">
        <v>351</v>
      </c>
      <c r="W16" s="247" t="s">
        <v>798</v>
      </c>
      <c r="X16" s="235" t="s">
        <v>785</v>
      </c>
      <c r="Y16" s="235" t="s">
        <v>336</v>
      </c>
      <c r="Z16" s="211">
        <v>1</v>
      </c>
      <c r="AA16" s="235" t="s">
        <v>337</v>
      </c>
      <c r="AB16" s="235" t="s">
        <v>167</v>
      </c>
      <c r="AC16" s="223" t="s">
        <v>352</v>
      </c>
      <c r="AD16" s="63">
        <v>0.33</v>
      </c>
      <c r="AE16" s="64" t="s">
        <v>799</v>
      </c>
      <c r="AF16" s="63">
        <v>0</v>
      </c>
      <c r="AG16" s="64"/>
      <c r="AH16" s="63">
        <v>0</v>
      </c>
      <c r="AI16" s="64"/>
      <c r="AJ16" s="238" t="s">
        <v>116</v>
      </c>
      <c r="AK16" s="238" t="s">
        <v>129</v>
      </c>
      <c r="AL16" s="50">
        <f t="shared" si="3"/>
        <v>0.33</v>
      </c>
      <c r="AM16" s="238" t="s">
        <v>800</v>
      </c>
      <c r="AN16" s="215">
        <v>1</v>
      </c>
      <c r="AO16" s="215">
        <v>1</v>
      </c>
      <c r="AP16" s="215">
        <v>2017</v>
      </c>
      <c r="AQ16" s="215">
        <v>31</v>
      </c>
      <c r="AR16" s="215">
        <v>12</v>
      </c>
      <c r="AS16" s="215">
        <v>2017</v>
      </c>
      <c r="AT16" s="240"/>
      <c r="AU16" s="240"/>
      <c r="BL16" s="213"/>
      <c r="BM16" s="213"/>
      <c r="BN16" s="213"/>
    </row>
    <row r="17" spans="1:66" ht="234" customHeight="1" x14ac:dyDescent="0.2">
      <c r="A17" s="56"/>
      <c r="B17" s="56"/>
      <c r="C17" s="361" t="s">
        <v>592</v>
      </c>
      <c r="D17" s="361" t="s">
        <v>281</v>
      </c>
      <c r="E17" s="361" t="s">
        <v>282</v>
      </c>
      <c r="F17" s="361" t="s">
        <v>280</v>
      </c>
      <c r="G17" s="361" t="s">
        <v>197</v>
      </c>
      <c r="H17" s="362" t="s">
        <v>605</v>
      </c>
      <c r="I17" s="362" t="s">
        <v>660</v>
      </c>
      <c r="J17" s="362" t="s">
        <v>730</v>
      </c>
      <c r="K17" s="363" t="s">
        <v>704</v>
      </c>
      <c r="L17" s="364" t="s">
        <v>705</v>
      </c>
      <c r="M17" s="365" t="s">
        <v>20</v>
      </c>
      <c r="N17" s="328" t="str">
        <f>IF(M17="Casi con certeza","5",IF(M17="Probable","4",IF(M17="Posible","3",IF(M17="Improbable","2",IF(M17="Raro","1","")))))</f>
        <v>2</v>
      </c>
      <c r="O17" s="326" t="s">
        <v>46</v>
      </c>
      <c r="P17" s="328" t="str">
        <f>IF(O17="Catastrófico","5",IF(O17="Mayor","4",IF(O17="Moderado","3",IF(O17="Menor","2",IF(O17="Insignificante","1","")))))</f>
        <v>4</v>
      </c>
      <c r="Q17" s="330">
        <v>1</v>
      </c>
      <c r="R17" s="331" t="s">
        <v>385</v>
      </c>
      <c r="S17" s="333" t="s">
        <v>706</v>
      </c>
      <c r="T17" s="324">
        <f>N17*P17*Q17</f>
        <v>8</v>
      </c>
      <c r="U17" s="324" t="str">
        <f>IF(T17&gt;11,"ZONA DE RIESGO EXTREMA",IF(T17&lt;4,"ZONA DE RIESGO BAJA",IF(T17=4,"ZONA DE RIESGO MODERADA","ZONA DE RIESGO ALTA")))</f>
        <v>ZONA DE RIESGO ALTA</v>
      </c>
      <c r="V17" s="221" t="s">
        <v>386</v>
      </c>
      <c r="W17" s="215" t="s">
        <v>387</v>
      </c>
      <c r="X17" s="215" t="s">
        <v>493</v>
      </c>
      <c r="Y17" s="215" t="s">
        <v>647</v>
      </c>
      <c r="Z17" s="224">
        <v>1</v>
      </c>
      <c r="AA17" s="215" t="s">
        <v>279</v>
      </c>
      <c r="AB17" s="215" t="s">
        <v>167</v>
      </c>
      <c r="AC17" s="221" t="s">
        <v>388</v>
      </c>
      <c r="AD17" s="38">
        <v>0.34</v>
      </c>
      <c r="AE17" s="251" t="s">
        <v>710</v>
      </c>
      <c r="AF17" s="38">
        <v>0</v>
      </c>
      <c r="AG17" s="39"/>
      <c r="AH17" s="38">
        <v>0</v>
      </c>
      <c r="AI17" s="39"/>
      <c r="AJ17" s="217" t="s">
        <v>117</v>
      </c>
      <c r="AK17" s="217" t="s">
        <v>130</v>
      </c>
      <c r="AL17" s="50">
        <f t="shared" si="3"/>
        <v>0.34</v>
      </c>
      <c r="AM17" s="217" t="s">
        <v>729</v>
      </c>
      <c r="AN17" s="215">
        <v>1</v>
      </c>
      <c r="AO17" s="215">
        <v>1</v>
      </c>
      <c r="AP17" s="215">
        <v>2017</v>
      </c>
      <c r="AQ17" s="215">
        <v>31</v>
      </c>
      <c r="AR17" s="215">
        <v>12</v>
      </c>
      <c r="AS17" s="215">
        <v>2017</v>
      </c>
      <c r="AT17" s="225"/>
      <c r="AU17" s="225"/>
      <c r="BL17" s="213"/>
      <c r="BM17" s="213"/>
      <c r="BN17" s="213"/>
    </row>
    <row r="18" spans="1:66" ht="175.5" customHeight="1" x14ac:dyDescent="0.2">
      <c r="A18" s="56"/>
      <c r="B18" s="56"/>
      <c r="C18" s="361"/>
      <c r="D18" s="361"/>
      <c r="E18" s="361"/>
      <c r="F18" s="361"/>
      <c r="G18" s="361"/>
      <c r="H18" s="362"/>
      <c r="I18" s="362"/>
      <c r="J18" s="362"/>
      <c r="K18" s="363"/>
      <c r="L18" s="364"/>
      <c r="M18" s="366"/>
      <c r="N18" s="329"/>
      <c r="O18" s="327"/>
      <c r="P18" s="329"/>
      <c r="Q18" s="330"/>
      <c r="R18" s="332"/>
      <c r="S18" s="334"/>
      <c r="T18" s="325"/>
      <c r="U18" s="325"/>
      <c r="V18" s="252" t="s">
        <v>389</v>
      </c>
      <c r="W18" s="253" t="s">
        <v>390</v>
      </c>
      <c r="X18" s="215" t="s">
        <v>493</v>
      </c>
      <c r="Y18" s="215" t="s">
        <v>172</v>
      </c>
      <c r="Z18" s="224">
        <v>1</v>
      </c>
      <c r="AA18" s="215" t="s">
        <v>279</v>
      </c>
      <c r="AB18" s="216" t="s">
        <v>167</v>
      </c>
      <c r="AC18" s="217" t="s">
        <v>391</v>
      </c>
      <c r="AD18" s="38">
        <v>0.34</v>
      </c>
      <c r="AE18" s="251" t="s">
        <v>709</v>
      </c>
      <c r="AF18" s="38">
        <v>0</v>
      </c>
      <c r="AG18" s="39"/>
      <c r="AH18" s="38">
        <v>0</v>
      </c>
      <c r="AI18" s="39"/>
      <c r="AJ18" s="217" t="s">
        <v>117</v>
      </c>
      <c r="AK18" s="217" t="s">
        <v>130</v>
      </c>
      <c r="AL18" s="50">
        <f t="shared" si="3"/>
        <v>0.34</v>
      </c>
      <c r="AM18" s="217" t="s">
        <v>728</v>
      </c>
      <c r="AN18" s="215">
        <v>1</v>
      </c>
      <c r="AO18" s="215">
        <v>1</v>
      </c>
      <c r="AP18" s="215">
        <v>2017</v>
      </c>
      <c r="AQ18" s="215">
        <v>31</v>
      </c>
      <c r="AR18" s="215">
        <v>12</v>
      </c>
      <c r="AS18" s="215">
        <v>2017</v>
      </c>
      <c r="AT18" s="225"/>
      <c r="AU18" s="225"/>
      <c r="BL18" s="213"/>
      <c r="BM18" s="213"/>
      <c r="BN18" s="213"/>
    </row>
    <row r="19" spans="1:66" ht="154.5" customHeight="1" x14ac:dyDescent="0.2">
      <c r="A19" s="56"/>
      <c r="B19" s="56"/>
      <c r="C19" s="65" t="s">
        <v>592</v>
      </c>
      <c r="D19" s="65" t="s">
        <v>574</v>
      </c>
      <c r="E19" s="65" t="s">
        <v>575</v>
      </c>
      <c r="F19" s="214" t="s">
        <v>573</v>
      </c>
      <c r="G19" s="254" t="s">
        <v>392</v>
      </c>
      <c r="H19" s="215" t="s">
        <v>393</v>
      </c>
      <c r="I19" s="226" t="s">
        <v>394</v>
      </c>
      <c r="J19" s="215" t="s">
        <v>730</v>
      </c>
      <c r="K19" s="255" t="s">
        <v>395</v>
      </c>
      <c r="L19" s="255" t="s">
        <v>396</v>
      </c>
      <c r="M19" s="218" t="s">
        <v>18</v>
      </c>
      <c r="N19" s="219" t="str">
        <f t="shared" ref="N19:N37" si="5">IF(M19="Casi con certeza","5",IF(M19="Probable","4",IF(M19="Posible","3",IF(M19="Improbable","2",IF(M19="Raro","1","")))))</f>
        <v>4</v>
      </c>
      <c r="O19" s="220" t="s">
        <v>47</v>
      </c>
      <c r="P19" s="219" t="str">
        <f t="shared" ref="P19:P37" si="6">IF(O19="Catastrófico","5",IF(O19="Mayor","4",IF(O19="Moderado","3",IF(O19="Menor","2",IF(O19="Insignificante","1","")))))</f>
        <v>5</v>
      </c>
      <c r="Q19" s="221">
        <v>1</v>
      </c>
      <c r="R19" s="255" t="s">
        <v>397</v>
      </c>
      <c r="S19" s="223" t="s">
        <v>335</v>
      </c>
      <c r="T19" s="215">
        <f t="shared" ref="T19:T29" si="7">N19*P19*Q19</f>
        <v>20</v>
      </c>
      <c r="U19" s="216" t="str">
        <f t="shared" ref="U19:U29" si="8">IF(T19&gt;11,"ZONA DE RIESGO EXTREMA",IF(T19&lt;4,"ZONA DE RIESGO BAJA",IF(T19=4,"ZONA DE RIESGO MODERADA","ZONA DE RIESGO ALTA")))</f>
        <v>ZONA DE RIESGO EXTREMA</v>
      </c>
      <c r="V19" s="215" t="s">
        <v>398</v>
      </c>
      <c r="W19" s="215" t="s">
        <v>399</v>
      </c>
      <c r="X19" s="215" t="s">
        <v>493</v>
      </c>
      <c r="Y19" s="215" t="s">
        <v>336</v>
      </c>
      <c r="Z19" s="224">
        <v>1</v>
      </c>
      <c r="AA19" s="215" t="s">
        <v>175</v>
      </c>
      <c r="AB19" s="215" t="s">
        <v>167</v>
      </c>
      <c r="AC19" s="221" t="s">
        <v>400</v>
      </c>
      <c r="AD19" s="38">
        <v>0.33</v>
      </c>
      <c r="AE19" s="39" t="s">
        <v>889</v>
      </c>
      <c r="AF19" s="38">
        <v>0</v>
      </c>
      <c r="AG19" s="39"/>
      <c r="AH19" s="38">
        <v>0</v>
      </c>
      <c r="AI19" s="39"/>
      <c r="AJ19" s="217" t="s">
        <v>118</v>
      </c>
      <c r="AK19" s="217" t="s">
        <v>131</v>
      </c>
      <c r="AL19" s="50">
        <f t="shared" si="3"/>
        <v>0.33</v>
      </c>
      <c r="AM19" s="217" t="s">
        <v>890</v>
      </c>
      <c r="AN19" s="215">
        <v>1</v>
      </c>
      <c r="AO19" s="215">
        <v>1</v>
      </c>
      <c r="AP19" s="215">
        <v>2017</v>
      </c>
      <c r="AQ19" s="215">
        <v>31</v>
      </c>
      <c r="AR19" s="215">
        <v>12</v>
      </c>
      <c r="AS19" s="215">
        <v>2017</v>
      </c>
      <c r="AT19" s="225"/>
      <c r="AU19" s="225"/>
      <c r="BL19" s="213"/>
      <c r="BM19" s="213"/>
      <c r="BN19" s="213"/>
    </row>
    <row r="20" spans="1:66" ht="189.75" customHeight="1" x14ac:dyDescent="0.2">
      <c r="A20" s="56"/>
      <c r="B20" s="56"/>
      <c r="C20" s="65" t="s">
        <v>592</v>
      </c>
      <c r="D20" s="65" t="s">
        <v>574</v>
      </c>
      <c r="E20" s="65" t="s">
        <v>575</v>
      </c>
      <c r="F20" s="214" t="s">
        <v>573</v>
      </c>
      <c r="G20" s="254" t="s">
        <v>392</v>
      </c>
      <c r="H20" s="215" t="s">
        <v>393</v>
      </c>
      <c r="I20" s="226" t="s">
        <v>401</v>
      </c>
      <c r="J20" s="215" t="s">
        <v>730</v>
      </c>
      <c r="K20" s="255" t="s">
        <v>402</v>
      </c>
      <c r="L20" s="255" t="s">
        <v>403</v>
      </c>
      <c r="M20" s="218" t="s">
        <v>19</v>
      </c>
      <c r="N20" s="219" t="str">
        <f t="shared" si="5"/>
        <v>3</v>
      </c>
      <c r="O20" s="220" t="s">
        <v>46</v>
      </c>
      <c r="P20" s="219" t="str">
        <f t="shared" si="6"/>
        <v>4</v>
      </c>
      <c r="Q20" s="221">
        <v>1</v>
      </c>
      <c r="R20" s="255" t="s">
        <v>404</v>
      </c>
      <c r="S20" s="223" t="s">
        <v>335</v>
      </c>
      <c r="T20" s="215">
        <f t="shared" si="7"/>
        <v>12</v>
      </c>
      <c r="U20" s="216" t="str">
        <f t="shared" si="8"/>
        <v>ZONA DE RIESGO EXTREMA</v>
      </c>
      <c r="V20" s="215" t="s">
        <v>405</v>
      </c>
      <c r="W20" s="215" t="s">
        <v>406</v>
      </c>
      <c r="X20" s="215" t="s">
        <v>493</v>
      </c>
      <c r="Y20" s="215" t="s">
        <v>336</v>
      </c>
      <c r="Z20" s="224">
        <v>1</v>
      </c>
      <c r="AA20" s="215" t="s">
        <v>174</v>
      </c>
      <c r="AB20" s="215" t="s">
        <v>167</v>
      </c>
      <c r="AC20" s="221" t="s">
        <v>407</v>
      </c>
      <c r="AD20" s="38">
        <v>0.33</v>
      </c>
      <c r="AE20" s="39" t="s">
        <v>891</v>
      </c>
      <c r="AF20" s="38">
        <v>0</v>
      </c>
      <c r="AG20" s="39"/>
      <c r="AH20" s="38">
        <v>0</v>
      </c>
      <c r="AI20" s="39"/>
      <c r="AJ20" s="217" t="s">
        <v>118</v>
      </c>
      <c r="AK20" s="217" t="s">
        <v>131</v>
      </c>
      <c r="AL20" s="50">
        <f t="shared" si="3"/>
        <v>0.33</v>
      </c>
      <c r="AM20" s="217" t="s">
        <v>892</v>
      </c>
      <c r="AN20" s="215">
        <v>1</v>
      </c>
      <c r="AO20" s="215">
        <v>1</v>
      </c>
      <c r="AP20" s="215">
        <v>2017</v>
      </c>
      <c r="AQ20" s="215">
        <v>31</v>
      </c>
      <c r="AR20" s="215">
        <v>12</v>
      </c>
      <c r="AS20" s="215">
        <v>2017</v>
      </c>
      <c r="AT20" s="225"/>
      <c r="AU20" s="225"/>
      <c r="BL20" s="213"/>
      <c r="BM20" s="213"/>
      <c r="BN20" s="213"/>
    </row>
    <row r="21" spans="1:66" ht="207" customHeight="1" x14ac:dyDescent="0.2">
      <c r="A21" s="56"/>
      <c r="B21" s="56"/>
      <c r="C21" s="65" t="s">
        <v>592</v>
      </c>
      <c r="D21" s="65" t="s">
        <v>574</v>
      </c>
      <c r="E21" s="65" t="s">
        <v>575</v>
      </c>
      <c r="F21" s="214" t="s">
        <v>573</v>
      </c>
      <c r="G21" s="254" t="s">
        <v>392</v>
      </c>
      <c r="H21" s="215" t="s">
        <v>393</v>
      </c>
      <c r="I21" s="226" t="s">
        <v>409</v>
      </c>
      <c r="J21" s="215" t="s">
        <v>730</v>
      </c>
      <c r="K21" s="255" t="s">
        <v>410</v>
      </c>
      <c r="L21" s="255" t="s">
        <v>411</v>
      </c>
      <c r="M21" s="218" t="s">
        <v>19</v>
      </c>
      <c r="N21" s="219" t="str">
        <f t="shared" si="5"/>
        <v>3</v>
      </c>
      <c r="O21" s="220" t="s">
        <v>47</v>
      </c>
      <c r="P21" s="219" t="str">
        <f t="shared" si="6"/>
        <v>5</v>
      </c>
      <c r="Q21" s="221">
        <v>1</v>
      </c>
      <c r="R21" s="255" t="s">
        <v>412</v>
      </c>
      <c r="S21" s="223" t="s">
        <v>335</v>
      </c>
      <c r="T21" s="215">
        <f t="shared" si="7"/>
        <v>15</v>
      </c>
      <c r="U21" s="216" t="str">
        <f t="shared" si="8"/>
        <v>ZONA DE RIESGO EXTREMA</v>
      </c>
      <c r="V21" s="215" t="s">
        <v>398</v>
      </c>
      <c r="W21" s="215" t="s">
        <v>408</v>
      </c>
      <c r="X21" s="215" t="s">
        <v>493</v>
      </c>
      <c r="Y21" s="215" t="s">
        <v>336</v>
      </c>
      <c r="Z21" s="224">
        <v>1</v>
      </c>
      <c r="AA21" s="215" t="s">
        <v>175</v>
      </c>
      <c r="AB21" s="215" t="s">
        <v>167</v>
      </c>
      <c r="AC21" s="221" t="s">
        <v>413</v>
      </c>
      <c r="AD21" s="38">
        <v>0.33</v>
      </c>
      <c r="AE21" s="39" t="s">
        <v>893</v>
      </c>
      <c r="AF21" s="38">
        <v>0</v>
      </c>
      <c r="AG21" s="39"/>
      <c r="AH21" s="38">
        <v>0</v>
      </c>
      <c r="AI21" s="39"/>
      <c r="AJ21" s="217" t="s">
        <v>118</v>
      </c>
      <c r="AK21" s="217" t="s">
        <v>131</v>
      </c>
      <c r="AL21" s="50">
        <f t="shared" si="3"/>
        <v>0.33</v>
      </c>
      <c r="AM21" s="217" t="s">
        <v>894</v>
      </c>
      <c r="AN21" s="215">
        <v>1</v>
      </c>
      <c r="AO21" s="215">
        <v>1</v>
      </c>
      <c r="AP21" s="215">
        <v>2017</v>
      </c>
      <c r="AQ21" s="215">
        <v>31</v>
      </c>
      <c r="AR21" s="215">
        <v>12</v>
      </c>
      <c r="AS21" s="215">
        <v>2017</v>
      </c>
      <c r="AT21" s="225"/>
      <c r="AU21" s="225"/>
      <c r="BL21" s="213"/>
      <c r="BM21" s="213"/>
      <c r="BN21" s="213"/>
    </row>
    <row r="22" spans="1:66" ht="122.25" customHeight="1" x14ac:dyDescent="0.2">
      <c r="A22" s="56"/>
      <c r="B22" s="56"/>
      <c r="C22" s="65" t="s">
        <v>592</v>
      </c>
      <c r="D22" s="65" t="s">
        <v>593</v>
      </c>
      <c r="E22" s="65" t="s">
        <v>594</v>
      </c>
      <c r="F22" s="214" t="s">
        <v>280</v>
      </c>
      <c r="G22" s="254" t="s">
        <v>392</v>
      </c>
      <c r="H22" s="215" t="s">
        <v>393</v>
      </c>
      <c r="I22" s="216" t="s">
        <v>414</v>
      </c>
      <c r="J22" s="215" t="s">
        <v>730</v>
      </c>
      <c r="K22" s="217" t="s">
        <v>415</v>
      </c>
      <c r="L22" s="217" t="s">
        <v>416</v>
      </c>
      <c r="M22" s="218" t="s">
        <v>19</v>
      </c>
      <c r="N22" s="219" t="str">
        <f t="shared" si="5"/>
        <v>3</v>
      </c>
      <c r="O22" s="220" t="s">
        <v>46</v>
      </c>
      <c r="P22" s="219" t="str">
        <f t="shared" si="6"/>
        <v>4</v>
      </c>
      <c r="Q22" s="221">
        <v>0.5</v>
      </c>
      <c r="R22" s="222" t="s">
        <v>417</v>
      </c>
      <c r="S22" s="221" t="s">
        <v>335</v>
      </c>
      <c r="T22" s="215">
        <f t="shared" si="7"/>
        <v>6</v>
      </c>
      <c r="U22" s="216" t="str">
        <f t="shared" si="8"/>
        <v>ZONA DE RIESGO ALTA</v>
      </c>
      <c r="V22" s="215" t="s">
        <v>717</v>
      </c>
      <c r="W22" s="215" t="s">
        <v>718</v>
      </c>
      <c r="X22" s="215" t="s">
        <v>493</v>
      </c>
      <c r="Y22" s="215" t="s">
        <v>336</v>
      </c>
      <c r="Z22" s="224">
        <v>1</v>
      </c>
      <c r="AA22" s="215" t="s">
        <v>175</v>
      </c>
      <c r="AB22" s="215" t="s">
        <v>167</v>
      </c>
      <c r="AC22" s="221" t="s">
        <v>719</v>
      </c>
      <c r="AD22" s="38">
        <v>0.2</v>
      </c>
      <c r="AE22" s="39" t="s">
        <v>720</v>
      </c>
      <c r="AF22" s="38">
        <v>0</v>
      </c>
      <c r="AG22" s="39"/>
      <c r="AH22" s="38">
        <v>0</v>
      </c>
      <c r="AI22" s="39"/>
      <c r="AJ22" s="217" t="s">
        <v>118</v>
      </c>
      <c r="AK22" s="217" t="s">
        <v>131</v>
      </c>
      <c r="AL22" s="50">
        <f t="shared" si="3"/>
        <v>0.2</v>
      </c>
      <c r="AM22" s="217" t="s">
        <v>721</v>
      </c>
      <c r="AN22" s="215">
        <v>1</v>
      </c>
      <c r="AO22" s="215">
        <v>1</v>
      </c>
      <c r="AP22" s="215">
        <v>2017</v>
      </c>
      <c r="AQ22" s="215">
        <v>31</v>
      </c>
      <c r="AR22" s="215">
        <v>12</v>
      </c>
      <c r="AS22" s="215">
        <v>2017</v>
      </c>
      <c r="AT22" s="225"/>
      <c r="AU22" s="225"/>
      <c r="BL22" s="213"/>
      <c r="BM22" s="213"/>
      <c r="BN22" s="213"/>
    </row>
    <row r="23" spans="1:66" ht="324.75" customHeight="1" x14ac:dyDescent="0.2">
      <c r="A23" s="56"/>
      <c r="B23" s="56"/>
      <c r="C23" s="214" t="s">
        <v>592</v>
      </c>
      <c r="D23" s="214" t="s">
        <v>589</v>
      </c>
      <c r="E23" s="214" t="s">
        <v>587</v>
      </c>
      <c r="F23" s="214" t="s">
        <v>576</v>
      </c>
      <c r="G23" s="214" t="s">
        <v>588</v>
      </c>
      <c r="H23" s="215" t="s">
        <v>606</v>
      </c>
      <c r="I23" s="216" t="s">
        <v>577</v>
      </c>
      <c r="J23" s="215" t="s">
        <v>734</v>
      </c>
      <c r="K23" s="217" t="s">
        <v>578</v>
      </c>
      <c r="L23" s="217" t="s">
        <v>579</v>
      </c>
      <c r="M23" s="218" t="s">
        <v>18</v>
      </c>
      <c r="N23" s="219" t="str">
        <f t="shared" si="5"/>
        <v>4</v>
      </c>
      <c r="O23" s="220" t="s">
        <v>45</v>
      </c>
      <c r="P23" s="219" t="str">
        <f t="shared" si="6"/>
        <v>3</v>
      </c>
      <c r="Q23" s="221">
        <v>0.5</v>
      </c>
      <c r="R23" s="222" t="s">
        <v>661</v>
      </c>
      <c r="S23" s="221" t="s">
        <v>335</v>
      </c>
      <c r="T23" s="215">
        <f t="shared" si="7"/>
        <v>6</v>
      </c>
      <c r="U23" s="216" t="str">
        <f t="shared" si="8"/>
        <v>ZONA DE RIESGO ALTA</v>
      </c>
      <c r="V23" s="216" t="s">
        <v>580</v>
      </c>
      <c r="W23" s="216" t="s">
        <v>581</v>
      </c>
      <c r="X23" s="216" t="s">
        <v>582</v>
      </c>
      <c r="Y23" s="216" t="s">
        <v>583</v>
      </c>
      <c r="Z23" s="216" t="s">
        <v>584</v>
      </c>
      <c r="AA23" s="216" t="s">
        <v>585</v>
      </c>
      <c r="AB23" s="216" t="s">
        <v>170</v>
      </c>
      <c r="AC23" s="256" t="s">
        <v>741</v>
      </c>
      <c r="AD23" s="38">
        <v>0.33</v>
      </c>
      <c r="AE23" s="39" t="s">
        <v>742</v>
      </c>
      <c r="AF23" s="38">
        <v>0</v>
      </c>
      <c r="AG23" s="39"/>
      <c r="AH23" s="38">
        <v>0</v>
      </c>
      <c r="AI23" s="39"/>
      <c r="AJ23" s="217" t="s">
        <v>112</v>
      </c>
      <c r="AK23" s="217" t="s">
        <v>125</v>
      </c>
      <c r="AL23" s="50">
        <f t="shared" si="3"/>
        <v>0.33</v>
      </c>
      <c r="AM23" s="217" t="s">
        <v>743</v>
      </c>
      <c r="AN23" s="215">
        <v>1</v>
      </c>
      <c r="AO23" s="215">
        <v>1</v>
      </c>
      <c r="AP23" s="215">
        <v>2017</v>
      </c>
      <c r="AQ23" s="215">
        <v>31</v>
      </c>
      <c r="AR23" s="215">
        <v>12</v>
      </c>
      <c r="AS23" s="215">
        <v>2017</v>
      </c>
      <c r="AT23" s="225" t="s">
        <v>744</v>
      </c>
      <c r="AU23" s="225"/>
      <c r="BL23" s="213"/>
      <c r="BM23" s="213"/>
      <c r="BN23" s="213"/>
    </row>
    <row r="24" spans="1:66" ht="158.25" customHeight="1" x14ac:dyDescent="0.2">
      <c r="A24" s="56"/>
      <c r="B24" s="56"/>
      <c r="C24" s="214" t="s">
        <v>592</v>
      </c>
      <c r="D24" s="214" t="s">
        <v>429</v>
      </c>
      <c r="E24" s="214" t="s">
        <v>430</v>
      </c>
      <c r="F24" s="214" t="s">
        <v>431</v>
      </c>
      <c r="G24" s="214" t="s">
        <v>432</v>
      </c>
      <c r="H24" s="215" t="s">
        <v>607</v>
      </c>
      <c r="I24" s="228" t="s">
        <v>433</v>
      </c>
      <c r="J24" s="215" t="s">
        <v>730</v>
      </c>
      <c r="K24" s="257" t="s">
        <v>434</v>
      </c>
      <c r="L24" s="221" t="s">
        <v>490</v>
      </c>
      <c r="M24" s="218" t="s">
        <v>19</v>
      </c>
      <c r="N24" s="219" t="str">
        <f t="shared" si="5"/>
        <v>3</v>
      </c>
      <c r="O24" s="220" t="s">
        <v>47</v>
      </c>
      <c r="P24" s="219" t="str">
        <f t="shared" si="6"/>
        <v>5</v>
      </c>
      <c r="Q24" s="221">
        <v>1</v>
      </c>
      <c r="R24" s="221" t="s">
        <v>491</v>
      </c>
      <c r="S24" s="223" t="s">
        <v>335</v>
      </c>
      <c r="T24" s="215">
        <f t="shared" si="7"/>
        <v>15</v>
      </c>
      <c r="U24" s="216" t="str">
        <f t="shared" si="8"/>
        <v>ZONA DE RIESGO EXTREMA</v>
      </c>
      <c r="V24" s="215" t="s">
        <v>492</v>
      </c>
      <c r="W24" s="215" t="s">
        <v>529</v>
      </c>
      <c r="X24" s="215" t="s">
        <v>493</v>
      </c>
      <c r="Y24" s="215" t="s">
        <v>336</v>
      </c>
      <c r="Z24" s="224">
        <v>1</v>
      </c>
      <c r="AA24" s="215" t="s">
        <v>279</v>
      </c>
      <c r="AB24" s="215" t="s">
        <v>167</v>
      </c>
      <c r="AC24" s="252" t="s">
        <v>831</v>
      </c>
      <c r="AD24" s="38">
        <v>0</v>
      </c>
      <c r="AE24" s="39" t="s">
        <v>832</v>
      </c>
      <c r="AF24" s="38">
        <v>0</v>
      </c>
      <c r="AG24" s="39"/>
      <c r="AH24" s="38">
        <v>0</v>
      </c>
      <c r="AI24" s="39"/>
      <c r="AJ24" s="217" t="s">
        <v>530</v>
      </c>
      <c r="AK24" s="217" t="s">
        <v>110</v>
      </c>
      <c r="AL24" s="50">
        <f t="shared" si="3"/>
        <v>0</v>
      </c>
      <c r="AM24" s="217" t="s">
        <v>833</v>
      </c>
      <c r="AN24" s="215">
        <v>1</v>
      </c>
      <c r="AO24" s="215">
        <v>1</v>
      </c>
      <c r="AP24" s="215">
        <v>2017</v>
      </c>
      <c r="AQ24" s="215">
        <v>31</v>
      </c>
      <c r="AR24" s="215">
        <v>12</v>
      </c>
      <c r="AS24" s="215">
        <v>2017</v>
      </c>
      <c r="AT24" s="225"/>
      <c r="AU24" s="225"/>
      <c r="BL24" s="213"/>
      <c r="BM24" s="213"/>
      <c r="BN24" s="213"/>
    </row>
    <row r="25" spans="1:66" ht="158.25" customHeight="1" x14ac:dyDescent="0.2">
      <c r="A25" s="56"/>
      <c r="B25" s="56"/>
      <c r="C25" s="214" t="s">
        <v>592</v>
      </c>
      <c r="D25" s="214" t="s">
        <v>429</v>
      </c>
      <c r="E25" s="214" t="s">
        <v>430</v>
      </c>
      <c r="F25" s="214" t="s">
        <v>431</v>
      </c>
      <c r="G25" s="214" t="s">
        <v>432</v>
      </c>
      <c r="H25" s="215" t="s">
        <v>607</v>
      </c>
      <c r="I25" s="234" t="s">
        <v>846</v>
      </c>
      <c r="J25" s="234" t="s">
        <v>183</v>
      </c>
      <c r="K25" s="238" t="s">
        <v>847</v>
      </c>
      <c r="L25" s="252" t="s">
        <v>848</v>
      </c>
      <c r="M25" s="258" t="s">
        <v>18</v>
      </c>
      <c r="N25" s="232" t="str">
        <f t="shared" si="5"/>
        <v>4</v>
      </c>
      <c r="O25" s="259" t="s">
        <v>47</v>
      </c>
      <c r="P25" s="232" t="str">
        <f t="shared" si="6"/>
        <v>5</v>
      </c>
      <c r="Q25" s="223">
        <v>1</v>
      </c>
      <c r="R25" s="260" t="s">
        <v>849</v>
      </c>
      <c r="S25" s="223" t="s">
        <v>850</v>
      </c>
      <c r="T25" s="234">
        <f t="shared" si="7"/>
        <v>20</v>
      </c>
      <c r="U25" s="235" t="str">
        <f t="shared" si="8"/>
        <v>ZONA DE RIESGO EXTREMA</v>
      </c>
      <c r="V25" s="261" t="s">
        <v>855</v>
      </c>
      <c r="W25" s="262" t="s">
        <v>856</v>
      </c>
      <c r="X25" s="263" t="s">
        <v>857</v>
      </c>
      <c r="Y25" s="234" t="s">
        <v>171</v>
      </c>
      <c r="Z25" s="211">
        <v>1</v>
      </c>
      <c r="AA25" s="234" t="s">
        <v>279</v>
      </c>
      <c r="AB25" s="234" t="s">
        <v>167</v>
      </c>
      <c r="AC25" s="264" t="s">
        <v>858</v>
      </c>
      <c r="AD25" s="70">
        <f>(3*0.5)/7</f>
        <v>0.21428571428571427</v>
      </c>
      <c r="AE25" s="64" t="s">
        <v>870</v>
      </c>
      <c r="AF25" s="38">
        <v>0</v>
      </c>
      <c r="AG25" s="39"/>
      <c r="AH25" s="38">
        <v>0</v>
      </c>
      <c r="AI25" s="39"/>
      <c r="AJ25" s="238" t="s">
        <v>110</v>
      </c>
      <c r="AK25" s="238" t="s">
        <v>134</v>
      </c>
      <c r="AL25" s="71">
        <f t="shared" ref="AL25:AL29" si="9">AVERAGE(AB25,AD25,AF25,AH25)</f>
        <v>7.1428571428571425E-2</v>
      </c>
      <c r="AM25" s="265" t="s">
        <v>875</v>
      </c>
      <c r="AN25" s="215">
        <v>1</v>
      </c>
      <c r="AO25" s="215">
        <v>1</v>
      </c>
      <c r="AP25" s="215">
        <v>2017</v>
      </c>
      <c r="AQ25" s="215">
        <v>31</v>
      </c>
      <c r="AR25" s="215">
        <v>12</v>
      </c>
      <c r="AS25" s="215">
        <v>2017</v>
      </c>
      <c r="AT25" s="225"/>
      <c r="AU25" s="225"/>
      <c r="BL25" s="213"/>
      <c r="BM25" s="213"/>
      <c r="BN25" s="213"/>
    </row>
    <row r="26" spans="1:66" ht="158.25" customHeight="1" x14ac:dyDescent="0.2">
      <c r="A26" s="56"/>
      <c r="B26" s="56"/>
      <c r="C26" s="214" t="s">
        <v>592</v>
      </c>
      <c r="D26" s="214" t="s">
        <v>429</v>
      </c>
      <c r="E26" s="214" t="s">
        <v>430</v>
      </c>
      <c r="F26" s="214" t="s">
        <v>431</v>
      </c>
      <c r="G26" s="214" t="s">
        <v>432</v>
      </c>
      <c r="H26" s="215" t="s">
        <v>607</v>
      </c>
      <c r="I26" s="234" t="s">
        <v>834</v>
      </c>
      <c r="J26" s="234" t="s">
        <v>183</v>
      </c>
      <c r="K26" s="238" t="s">
        <v>835</v>
      </c>
      <c r="L26" s="252" t="s">
        <v>836</v>
      </c>
      <c r="M26" s="258" t="s">
        <v>19</v>
      </c>
      <c r="N26" s="232" t="str">
        <f t="shared" si="5"/>
        <v>3</v>
      </c>
      <c r="O26" s="259" t="s">
        <v>47</v>
      </c>
      <c r="P26" s="232" t="str">
        <f t="shared" si="6"/>
        <v>5</v>
      </c>
      <c r="Q26" s="223">
        <v>1</v>
      </c>
      <c r="R26" s="266" t="s">
        <v>851</v>
      </c>
      <c r="S26" s="223" t="s">
        <v>850</v>
      </c>
      <c r="T26" s="234">
        <f t="shared" si="7"/>
        <v>15</v>
      </c>
      <c r="U26" s="235" t="str">
        <f t="shared" si="8"/>
        <v>ZONA DE RIESGO EXTREMA</v>
      </c>
      <c r="V26" s="235" t="s">
        <v>859</v>
      </c>
      <c r="W26" s="267" t="s">
        <v>860</v>
      </c>
      <c r="X26" s="263" t="s">
        <v>857</v>
      </c>
      <c r="Y26" s="234" t="s">
        <v>171</v>
      </c>
      <c r="Z26" s="211">
        <v>1</v>
      </c>
      <c r="AA26" s="234" t="s">
        <v>279</v>
      </c>
      <c r="AB26" s="234" t="s">
        <v>167</v>
      </c>
      <c r="AC26" s="264" t="s">
        <v>861</v>
      </c>
      <c r="AD26" s="70">
        <f>((4*1/12)*76)/77</f>
        <v>0.32900432900432897</v>
      </c>
      <c r="AE26" s="64" t="s">
        <v>871</v>
      </c>
      <c r="AF26" s="38">
        <v>0</v>
      </c>
      <c r="AG26" s="39"/>
      <c r="AH26" s="38">
        <v>0</v>
      </c>
      <c r="AI26" s="39"/>
      <c r="AJ26" s="238" t="s">
        <v>110</v>
      </c>
      <c r="AK26" s="238" t="s">
        <v>134</v>
      </c>
      <c r="AL26" s="71">
        <f t="shared" si="9"/>
        <v>0.10966810966810965</v>
      </c>
      <c r="AM26" s="252" t="s">
        <v>876</v>
      </c>
      <c r="AN26" s="215">
        <v>1</v>
      </c>
      <c r="AO26" s="215">
        <v>1</v>
      </c>
      <c r="AP26" s="215">
        <v>2017</v>
      </c>
      <c r="AQ26" s="215">
        <v>31</v>
      </c>
      <c r="AR26" s="215">
        <v>12</v>
      </c>
      <c r="AS26" s="215">
        <v>2017</v>
      </c>
      <c r="AT26" s="225"/>
      <c r="AU26" s="225"/>
      <c r="BL26" s="213"/>
      <c r="BM26" s="213"/>
      <c r="BN26" s="213"/>
    </row>
    <row r="27" spans="1:66" ht="158.25" customHeight="1" x14ac:dyDescent="0.2">
      <c r="A27" s="56"/>
      <c r="B27" s="56"/>
      <c r="C27" s="214" t="s">
        <v>592</v>
      </c>
      <c r="D27" s="214" t="s">
        <v>429</v>
      </c>
      <c r="E27" s="214" t="s">
        <v>430</v>
      </c>
      <c r="F27" s="214" t="s">
        <v>431</v>
      </c>
      <c r="G27" s="214" t="s">
        <v>432</v>
      </c>
      <c r="H27" s="215" t="s">
        <v>607</v>
      </c>
      <c r="I27" s="234" t="s">
        <v>837</v>
      </c>
      <c r="J27" s="234" t="s">
        <v>183</v>
      </c>
      <c r="K27" s="238" t="s">
        <v>838</v>
      </c>
      <c r="L27" s="267" t="s">
        <v>839</v>
      </c>
      <c r="M27" s="258" t="s">
        <v>19</v>
      </c>
      <c r="N27" s="232" t="str">
        <f t="shared" si="5"/>
        <v>3</v>
      </c>
      <c r="O27" s="259" t="s">
        <v>47</v>
      </c>
      <c r="P27" s="232" t="str">
        <f t="shared" si="6"/>
        <v>5</v>
      </c>
      <c r="Q27" s="223">
        <v>1</v>
      </c>
      <c r="R27" s="260" t="s">
        <v>852</v>
      </c>
      <c r="S27" s="223" t="s">
        <v>850</v>
      </c>
      <c r="T27" s="234">
        <f t="shared" si="7"/>
        <v>15</v>
      </c>
      <c r="U27" s="235" t="str">
        <f t="shared" si="8"/>
        <v>ZONA DE RIESGO EXTREMA</v>
      </c>
      <c r="V27" s="401" t="s">
        <v>862</v>
      </c>
      <c r="W27" s="211" t="s">
        <v>863</v>
      </c>
      <c r="X27" s="263" t="s">
        <v>857</v>
      </c>
      <c r="Y27" s="234" t="s">
        <v>171</v>
      </c>
      <c r="Z27" s="211">
        <v>0.5</v>
      </c>
      <c r="AA27" s="234" t="s">
        <v>279</v>
      </c>
      <c r="AB27" s="234" t="s">
        <v>167</v>
      </c>
      <c r="AC27" s="264" t="s">
        <v>864</v>
      </c>
      <c r="AD27" s="63">
        <f>(1*0.33)/1</f>
        <v>0.33</v>
      </c>
      <c r="AE27" s="64" t="s">
        <v>872</v>
      </c>
      <c r="AF27" s="38">
        <v>0</v>
      </c>
      <c r="AG27" s="39"/>
      <c r="AH27" s="38">
        <v>0</v>
      </c>
      <c r="AI27" s="39"/>
      <c r="AJ27" s="238" t="s">
        <v>110</v>
      </c>
      <c r="AK27" s="238" t="s">
        <v>134</v>
      </c>
      <c r="AL27" s="71">
        <f t="shared" si="9"/>
        <v>0.11</v>
      </c>
      <c r="AM27" s="265" t="s">
        <v>877</v>
      </c>
      <c r="AN27" s="215">
        <v>1</v>
      </c>
      <c r="AO27" s="215">
        <v>1</v>
      </c>
      <c r="AP27" s="215">
        <v>2017</v>
      </c>
      <c r="AQ27" s="215">
        <v>31</v>
      </c>
      <c r="AR27" s="215">
        <v>12</v>
      </c>
      <c r="AS27" s="215">
        <v>2017</v>
      </c>
      <c r="AT27" s="225"/>
      <c r="AU27" s="225"/>
      <c r="BL27" s="213"/>
      <c r="BM27" s="213"/>
      <c r="BN27" s="213"/>
    </row>
    <row r="28" spans="1:66" ht="158.25" customHeight="1" thickBot="1" x14ac:dyDescent="0.25">
      <c r="A28" s="56"/>
      <c r="B28" s="56"/>
      <c r="C28" s="214" t="s">
        <v>592</v>
      </c>
      <c r="D28" s="214" t="s">
        <v>429</v>
      </c>
      <c r="E28" s="214" t="s">
        <v>430</v>
      </c>
      <c r="F28" s="214" t="s">
        <v>431</v>
      </c>
      <c r="G28" s="214" t="s">
        <v>432</v>
      </c>
      <c r="H28" s="215" t="s">
        <v>607</v>
      </c>
      <c r="I28" s="234" t="s">
        <v>840</v>
      </c>
      <c r="J28" s="234" t="s">
        <v>183</v>
      </c>
      <c r="K28" s="238" t="s">
        <v>841</v>
      </c>
      <c r="L28" s="268" t="s">
        <v>842</v>
      </c>
      <c r="M28" s="258" t="s">
        <v>19</v>
      </c>
      <c r="N28" s="232" t="str">
        <f t="shared" si="5"/>
        <v>3</v>
      </c>
      <c r="O28" s="259" t="s">
        <v>47</v>
      </c>
      <c r="P28" s="232" t="str">
        <f t="shared" si="6"/>
        <v>5</v>
      </c>
      <c r="Q28" s="223">
        <v>1</v>
      </c>
      <c r="R28" s="260" t="s">
        <v>853</v>
      </c>
      <c r="S28" s="223" t="s">
        <v>850</v>
      </c>
      <c r="T28" s="234">
        <f t="shared" si="7"/>
        <v>15</v>
      </c>
      <c r="U28" s="235" t="str">
        <f t="shared" si="8"/>
        <v>ZONA DE RIESGO EXTREMA</v>
      </c>
      <c r="V28" s="402"/>
      <c r="W28" s="262" t="s">
        <v>865</v>
      </c>
      <c r="X28" s="263" t="s">
        <v>857</v>
      </c>
      <c r="Y28" s="234" t="s">
        <v>171</v>
      </c>
      <c r="Z28" s="211">
        <v>0.5</v>
      </c>
      <c r="AA28" s="234" t="s">
        <v>279</v>
      </c>
      <c r="AB28" s="234" t="s">
        <v>167</v>
      </c>
      <c r="AC28" s="264" t="s">
        <v>866</v>
      </c>
      <c r="AD28" s="63">
        <v>0</v>
      </c>
      <c r="AE28" s="64" t="s">
        <v>873</v>
      </c>
      <c r="AF28" s="38">
        <v>0</v>
      </c>
      <c r="AG28" s="39"/>
      <c r="AH28" s="38">
        <v>0</v>
      </c>
      <c r="AI28" s="39"/>
      <c r="AJ28" s="238" t="s">
        <v>110</v>
      </c>
      <c r="AK28" s="238" t="s">
        <v>134</v>
      </c>
      <c r="AL28" s="71">
        <f t="shared" si="9"/>
        <v>0</v>
      </c>
      <c r="AM28" s="265" t="s">
        <v>878</v>
      </c>
      <c r="AN28" s="215">
        <v>1</v>
      </c>
      <c r="AO28" s="215">
        <v>1</v>
      </c>
      <c r="AP28" s="215">
        <v>2017</v>
      </c>
      <c r="AQ28" s="215">
        <v>31</v>
      </c>
      <c r="AR28" s="215">
        <v>12</v>
      </c>
      <c r="AS28" s="215">
        <v>2017</v>
      </c>
      <c r="AT28" s="225"/>
      <c r="AU28" s="225"/>
      <c r="BL28" s="213"/>
      <c r="BM28" s="213"/>
      <c r="BN28" s="213"/>
    </row>
    <row r="29" spans="1:66" ht="159.75" customHeight="1" thickTop="1" x14ac:dyDescent="0.2">
      <c r="A29" s="56"/>
      <c r="B29" s="56"/>
      <c r="C29" s="214" t="s">
        <v>592</v>
      </c>
      <c r="D29" s="214" t="s">
        <v>429</v>
      </c>
      <c r="E29" s="214" t="s">
        <v>430</v>
      </c>
      <c r="F29" s="214" t="s">
        <v>431</v>
      </c>
      <c r="G29" s="214" t="s">
        <v>432</v>
      </c>
      <c r="H29" s="215" t="s">
        <v>607</v>
      </c>
      <c r="I29" s="234" t="s">
        <v>843</v>
      </c>
      <c r="J29" s="234" t="s">
        <v>183</v>
      </c>
      <c r="K29" s="238" t="s">
        <v>844</v>
      </c>
      <c r="L29" s="252" t="s">
        <v>845</v>
      </c>
      <c r="M29" s="258" t="s">
        <v>18</v>
      </c>
      <c r="N29" s="232" t="str">
        <f t="shared" si="5"/>
        <v>4</v>
      </c>
      <c r="O29" s="259" t="s">
        <v>47</v>
      </c>
      <c r="P29" s="232" t="str">
        <f t="shared" si="6"/>
        <v>5</v>
      </c>
      <c r="Q29" s="223">
        <v>1</v>
      </c>
      <c r="R29" s="260" t="s">
        <v>854</v>
      </c>
      <c r="S29" s="223" t="s">
        <v>850</v>
      </c>
      <c r="T29" s="234">
        <f t="shared" si="7"/>
        <v>20</v>
      </c>
      <c r="U29" s="235" t="str">
        <f t="shared" si="8"/>
        <v>ZONA DE RIESGO EXTREMA</v>
      </c>
      <c r="V29" s="261" t="s">
        <v>867</v>
      </c>
      <c r="W29" s="210" t="s">
        <v>868</v>
      </c>
      <c r="X29" s="263" t="s">
        <v>857</v>
      </c>
      <c r="Y29" s="234" t="s">
        <v>171</v>
      </c>
      <c r="Z29" s="211">
        <v>1</v>
      </c>
      <c r="AA29" s="234" t="s">
        <v>279</v>
      </c>
      <c r="AB29" s="234" t="s">
        <v>167</v>
      </c>
      <c r="AC29" s="264" t="s">
        <v>869</v>
      </c>
      <c r="AD29" s="63">
        <v>0</v>
      </c>
      <c r="AE29" s="64" t="s">
        <v>874</v>
      </c>
      <c r="AF29" s="38">
        <v>0</v>
      </c>
      <c r="AG29" s="39"/>
      <c r="AH29" s="38">
        <v>0</v>
      </c>
      <c r="AI29" s="39"/>
      <c r="AJ29" s="238" t="s">
        <v>110</v>
      </c>
      <c r="AK29" s="238" t="s">
        <v>134</v>
      </c>
      <c r="AL29" s="71">
        <f t="shared" si="9"/>
        <v>0</v>
      </c>
      <c r="AM29" s="265" t="s">
        <v>879</v>
      </c>
      <c r="AN29" s="215">
        <v>1</v>
      </c>
      <c r="AO29" s="215">
        <v>1</v>
      </c>
      <c r="AP29" s="215">
        <v>2017</v>
      </c>
      <c r="AQ29" s="215">
        <v>31</v>
      </c>
      <c r="AR29" s="215">
        <v>12</v>
      </c>
      <c r="AS29" s="215">
        <v>2017</v>
      </c>
      <c r="AT29" s="225"/>
      <c r="AU29" s="225"/>
      <c r="BL29" s="213"/>
      <c r="BM29" s="213"/>
      <c r="BN29" s="213"/>
    </row>
    <row r="30" spans="1:66" ht="188.25" customHeight="1" x14ac:dyDescent="0.2">
      <c r="A30" s="56"/>
      <c r="B30" s="56"/>
      <c r="C30" s="214" t="s">
        <v>590</v>
      </c>
      <c r="D30" s="214" t="s">
        <v>440</v>
      </c>
      <c r="E30" s="214" t="s">
        <v>441</v>
      </c>
      <c r="F30" s="214" t="s">
        <v>442</v>
      </c>
      <c r="G30" s="214" t="s">
        <v>443</v>
      </c>
      <c r="H30" s="269" t="s">
        <v>608</v>
      </c>
      <c r="I30" s="216" t="s">
        <v>444</v>
      </c>
      <c r="J30" s="215" t="s">
        <v>730</v>
      </c>
      <c r="K30" s="217" t="s">
        <v>445</v>
      </c>
      <c r="L30" s="217" t="s">
        <v>446</v>
      </c>
      <c r="M30" s="218" t="s">
        <v>17</v>
      </c>
      <c r="N30" s="219" t="str">
        <f t="shared" si="5"/>
        <v>5</v>
      </c>
      <c r="O30" s="220" t="s">
        <v>45</v>
      </c>
      <c r="P30" s="219" t="str">
        <f t="shared" si="6"/>
        <v>3</v>
      </c>
      <c r="Q30" s="221">
        <v>0.5</v>
      </c>
      <c r="R30" s="222" t="s">
        <v>447</v>
      </c>
      <c r="S30" s="221" t="s">
        <v>644</v>
      </c>
      <c r="T30" s="215">
        <f t="shared" si="1"/>
        <v>7.5</v>
      </c>
      <c r="U30" s="216" t="str">
        <f t="shared" si="2"/>
        <v>ZONA DE RIESGO ALTA</v>
      </c>
      <c r="V30" s="215" t="s">
        <v>448</v>
      </c>
      <c r="W30" s="215" t="s">
        <v>449</v>
      </c>
      <c r="X30" s="215" t="s">
        <v>493</v>
      </c>
      <c r="Y30" s="215" t="s">
        <v>384</v>
      </c>
      <c r="Z30" s="215" t="s">
        <v>450</v>
      </c>
      <c r="AA30" s="215" t="s">
        <v>174</v>
      </c>
      <c r="AB30" s="215" t="s">
        <v>167</v>
      </c>
      <c r="AC30" s="221" t="s">
        <v>451</v>
      </c>
      <c r="AD30" s="38">
        <v>0.15</v>
      </c>
      <c r="AE30" s="39" t="s">
        <v>905</v>
      </c>
      <c r="AF30" s="38">
        <v>0</v>
      </c>
      <c r="AG30" s="39"/>
      <c r="AH30" s="38">
        <v>0</v>
      </c>
      <c r="AI30" s="39"/>
      <c r="AJ30" s="217" t="s">
        <v>113</v>
      </c>
      <c r="AK30" s="217" t="s">
        <v>126</v>
      </c>
      <c r="AL30" s="50">
        <f t="shared" si="3"/>
        <v>0.15</v>
      </c>
      <c r="AM30" s="217" t="s">
        <v>906</v>
      </c>
      <c r="AN30" s="215">
        <v>1</v>
      </c>
      <c r="AO30" s="215">
        <v>1</v>
      </c>
      <c r="AP30" s="215">
        <v>2017</v>
      </c>
      <c r="AQ30" s="215">
        <v>31</v>
      </c>
      <c r="AR30" s="215">
        <v>12</v>
      </c>
      <c r="AS30" s="215">
        <v>2017</v>
      </c>
      <c r="AT30" s="225"/>
      <c r="AU30" s="225" t="s">
        <v>915</v>
      </c>
      <c r="BL30" s="213"/>
      <c r="BM30" s="213"/>
      <c r="BN30" s="213"/>
    </row>
    <row r="31" spans="1:66" ht="223.5" customHeight="1" x14ac:dyDescent="0.2">
      <c r="A31" s="56"/>
      <c r="B31" s="56"/>
      <c r="C31" s="214" t="s">
        <v>590</v>
      </c>
      <c r="D31" s="214" t="s">
        <v>440</v>
      </c>
      <c r="E31" s="214" t="s">
        <v>441</v>
      </c>
      <c r="F31" s="214" t="s">
        <v>442</v>
      </c>
      <c r="G31" s="214" t="s">
        <v>443</v>
      </c>
      <c r="H31" s="269" t="s">
        <v>608</v>
      </c>
      <c r="I31" s="216" t="s">
        <v>452</v>
      </c>
      <c r="J31" s="215" t="s">
        <v>730</v>
      </c>
      <c r="K31" s="217" t="s">
        <v>453</v>
      </c>
      <c r="L31" s="217" t="s">
        <v>454</v>
      </c>
      <c r="M31" s="218" t="s">
        <v>19</v>
      </c>
      <c r="N31" s="219" t="str">
        <f t="shared" si="5"/>
        <v>3</v>
      </c>
      <c r="O31" s="220" t="s">
        <v>44</v>
      </c>
      <c r="P31" s="219" t="str">
        <f t="shared" si="6"/>
        <v>2</v>
      </c>
      <c r="Q31" s="221">
        <v>0.5</v>
      </c>
      <c r="R31" s="222" t="s">
        <v>645</v>
      </c>
      <c r="S31" s="221" t="s">
        <v>335</v>
      </c>
      <c r="T31" s="215">
        <f t="shared" si="1"/>
        <v>3</v>
      </c>
      <c r="U31" s="216" t="str">
        <f t="shared" si="2"/>
        <v>ZONA DE RIESGO BAJA</v>
      </c>
      <c r="V31" s="215" t="s">
        <v>455</v>
      </c>
      <c r="W31" s="215" t="s">
        <v>456</v>
      </c>
      <c r="X31" s="215" t="s">
        <v>493</v>
      </c>
      <c r="Y31" s="215" t="s">
        <v>336</v>
      </c>
      <c r="Z31" s="215" t="s">
        <v>457</v>
      </c>
      <c r="AA31" s="215" t="s">
        <v>175</v>
      </c>
      <c r="AB31" s="215" t="s">
        <v>168</v>
      </c>
      <c r="AC31" s="221" t="s">
        <v>458</v>
      </c>
      <c r="AD31" s="38">
        <v>0.15</v>
      </c>
      <c r="AE31" s="39" t="s">
        <v>907</v>
      </c>
      <c r="AF31" s="38">
        <v>0</v>
      </c>
      <c r="AG31" s="39"/>
      <c r="AH31" s="38">
        <v>0</v>
      </c>
      <c r="AI31" s="39"/>
      <c r="AJ31" s="217" t="s">
        <v>113</v>
      </c>
      <c r="AK31" s="217" t="s">
        <v>126</v>
      </c>
      <c r="AL31" s="50">
        <f t="shared" si="3"/>
        <v>0.15</v>
      </c>
      <c r="AM31" s="217" t="s">
        <v>908</v>
      </c>
      <c r="AN31" s="215">
        <v>1</v>
      </c>
      <c r="AO31" s="215">
        <v>1</v>
      </c>
      <c r="AP31" s="215">
        <v>2017</v>
      </c>
      <c r="AQ31" s="215">
        <v>31</v>
      </c>
      <c r="AR31" s="215">
        <v>12</v>
      </c>
      <c r="AS31" s="215">
        <v>2017</v>
      </c>
      <c r="AT31" s="225"/>
      <c r="AU31" s="225" t="s">
        <v>916</v>
      </c>
      <c r="BL31" s="213"/>
      <c r="BM31" s="213"/>
      <c r="BN31" s="213"/>
    </row>
    <row r="32" spans="1:66" ht="288.75" customHeight="1" x14ac:dyDescent="0.2">
      <c r="A32" s="56"/>
      <c r="B32" s="56"/>
      <c r="C32" s="214" t="s">
        <v>590</v>
      </c>
      <c r="D32" s="214" t="s">
        <v>440</v>
      </c>
      <c r="E32" s="214" t="s">
        <v>441</v>
      </c>
      <c r="F32" s="214" t="s">
        <v>442</v>
      </c>
      <c r="G32" s="214" t="s">
        <v>443</v>
      </c>
      <c r="H32" s="269" t="s">
        <v>608</v>
      </c>
      <c r="I32" s="216" t="s">
        <v>459</v>
      </c>
      <c r="J32" s="215" t="s">
        <v>730</v>
      </c>
      <c r="K32" s="217" t="s">
        <v>460</v>
      </c>
      <c r="L32" s="217" t="s">
        <v>461</v>
      </c>
      <c r="M32" s="218" t="s">
        <v>17</v>
      </c>
      <c r="N32" s="219" t="str">
        <f t="shared" si="5"/>
        <v>5</v>
      </c>
      <c r="O32" s="220" t="s">
        <v>45</v>
      </c>
      <c r="P32" s="219" t="str">
        <f t="shared" si="6"/>
        <v>3</v>
      </c>
      <c r="Q32" s="221">
        <v>1</v>
      </c>
      <c r="R32" s="222" t="s">
        <v>462</v>
      </c>
      <c r="S32" s="221" t="s">
        <v>644</v>
      </c>
      <c r="T32" s="215">
        <f t="shared" si="1"/>
        <v>15</v>
      </c>
      <c r="U32" s="216" t="str">
        <f t="shared" si="2"/>
        <v>ZONA DE RIESGO EXTREMA</v>
      </c>
      <c r="V32" s="215" t="s">
        <v>463</v>
      </c>
      <c r="W32" s="215" t="s">
        <v>464</v>
      </c>
      <c r="X32" s="215" t="s">
        <v>465</v>
      </c>
      <c r="Y32" s="215" t="s">
        <v>648</v>
      </c>
      <c r="Z32" s="215" t="s">
        <v>466</v>
      </c>
      <c r="AA32" s="215" t="s">
        <v>174</v>
      </c>
      <c r="AB32" s="215" t="s">
        <v>168</v>
      </c>
      <c r="AC32" s="221" t="s">
        <v>467</v>
      </c>
      <c r="AD32" s="38">
        <v>0.1</v>
      </c>
      <c r="AE32" s="39" t="s">
        <v>909</v>
      </c>
      <c r="AF32" s="38">
        <v>0</v>
      </c>
      <c r="AG32" s="39"/>
      <c r="AH32" s="38">
        <v>0</v>
      </c>
      <c r="AI32" s="39"/>
      <c r="AJ32" s="217" t="s">
        <v>113</v>
      </c>
      <c r="AK32" s="217" t="s">
        <v>126</v>
      </c>
      <c r="AL32" s="50">
        <f t="shared" si="3"/>
        <v>0.1</v>
      </c>
      <c r="AM32" s="217" t="s">
        <v>910</v>
      </c>
      <c r="AN32" s="215">
        <v>1</v>
      </c>
      <c r="AO32" s="215">
        <v>1</v>
      </c>
      <c r="AP32" s="215">
        <v>2017</v>
      </c>
      <c r="AQ32" s="215">
        <v>31</v>
      </c>
      <c r="AR32" s="215">
        <v>12</v>
      </c>
      <c r="AS32" s="215">
        <v>2017</v>
      </c>
      <c r="AT32" s="225"/>
      <c r="AU32" s="225" t="s">
        <v>917</v>
      </c>
      <c r="BL32" s="213"/>
      <c r="BM32" s="213"/>
      <c r="BN32" s="213"/>
    </row>
    <row r="33" spans="1:66" ht="299.25" customHeight="1" x14ac:dyDescent="0.2">
      <c r="A33" s="56"/>
      <c r="B33" s="56"/>
      <c r="C33" s="214" t="s">
        <v>590</v>
      </c>
      <c r="D33" s="214" t="s">
        <v>440</v>
      </c>
      <c r="E33" s="214" t="s">
        <v>441</v>
      </c>
      <c r="F33" s="214" t="s">
        <v>442</v>
      </c>
      <c r="G33" s="214" t="s">
        <v>443</v>
      </c>
      <c r="H33" s="269" t="s">
        <v>608</v>
      </c>
      <c r="I33" s="216" t="s">
        <v>468</v>
      </c>
      <c r="J33" s="215" t="s">
        <v>730</v>
      </c>
      <c r="K33" s="217" t="s">
        <v>469</v>
      </c>
      <c r="L33" s="217" t="s">
        <v>470</v>
      </c>
      <c r="M33" s="218" t="s">
        <v>19</v>
      </c>
      <c r="N33" s="219" t="str">
        <f t="shared" si="5"/>
        <v>3</v>
      </c>
      <c r="O33" s="220" t="s">
        <v>46</v>
      </c>
      <c r="P33" s="219" t="str">
        <f t="shared" si="6"/>
        <v>4</v>
      </c>
      <c r="Q33" s="221">
        <v>0.5</v>
      </c>
      <c r="R33" s="222" t="s">
        <v>471</v>
      </c>
      <c r="S33" s="221" t="s">
        <v>644</v>
      </c>
      <c r="T33" s="215">
        <f t="shared" si="1"/>
        <v>6</v>
      </c>
      <c r="U33" s="216" t="str">
        <f t="shared" si="2"/>
        <v>ZONA DE RIESGO ALTA</v>
      </c>
      <c r="V33" s="215" t="s">
        <v>472</v>
      </c>
      <c r="W33" s="215" t="s">
        <v>473</v>
      </c>
      <c r="X33" s="215" t="s">
        <v>493</v>
      </c>
      <c r="Y33" s="215" t="s">
        <v>384</v>
      </c>
      <c r="Z33" s="215" t="s">
        <v>474</v>
      </c>
      <c r="AA33" s="215" t="s">
        <v>174</v>
      </c>
      <c r="AB33" s="215" t="s">
        <v>167</v>
      </c>
      <c r="AC33" s="221" t="s">
        <v>475</v>
      </c>
      <c r="AD33" s="38">
        <v>0.33</v>
      </c>
      <c r="AE33" s="39" t="s">
        <v>911</v>
      </c>
      <c r="AF33" s="38">
        <v>0</v>
      </c>
      <c r="AG33" s="39"/>
      <c r="AH33" s="38">
        <v>0</v>
      </c>
      <c r="AI33" s="39"/>
      <c r="AJ33" s="217" t="s">
        <v>113</v>
      </c>
      <c r="AK33" s="217" t="s">
        <v>126</v>
      </c>
      <c r="AL33" s="50">
        <f t="shared" si="3"/>
        <v>0.33</v>
      </c>
      <c r="AM33" s="217" t="s">
        <v>912</v>
      </c>
      <c r="AN33" s="215">
        <v>1</v>
      </c>
      <c r="AO33" s="215">
        <v>1</v>
      </c>
      <c r="AP33" s="215">
        <v>2017</v>
      </c>
      <c r="AQ33" s="215">
        <v>31</v>
      </c>
      <c r="AR33" s="215">
        <v>12</v>
      </c>
      <c r="AS33" s="215">
        <v>2017</v>
      </c>
      <c r="AT33" s="225"/>
      <c r="AU33" s="225"/>
      <c r="BL33" s="213"/>
      <c r="BM33" s="213"/>
      <c r="BN33" s="213"/>
    </row>
    <row r="34" spans="1:66" ht="299.25" customHeight="1" x14ac:dyDescent="0.2">
      <c r="A34" s="56"/>
      <c r="B34" s="56"/>
      <c r="C34" s="214" t="s">
        <v>590</v>
      </c>
      <c r="D34" s="214" t="s">
        <v>440</v>
      </c>
      <c r="E34" s="214" t="s">
        <v>441</v>
      </c>
      <c r="F34" s="214" t="s">
        <v>442</v>
      </c>
      <c r="G34" s="214" t="s">
        <v>443</v>
      </c>
      <c r="H34" s="269" t="s">
        <v>608</v>
      </c>
      <c r="I34" s="216" t="s">
        <v>476</v>
      </c>
      <c r="J34" s="290" t="s">
        <v>730</v>
      </c>
      <c r="K34" s="217" t="s">
        <v>477</v>
      </c>
      <c r="L34" s="217" t="s">
        <v>478</v>
      </c>
      <c r="M34" s="218" t="s">
        <v>19</v>
      </c>
      <c r="N34" s="219" t="str">
        <f t="shared" ref="N34:N37" si="10">IF(M34="Casi con certeza","5",IF(M34="Probable","4",IF(M34="Posible","3",IF(M34="Improbable","2",IF(M34="Raro","1","")))))</f>
        <v>3</v>
      </c>
      <c r="O34" s="220" t="s">
        <v>46</v>
      </c>
      <c r="P34" s="219" t="str">
        <f t="shared" ref="P34:P37" si="11">IF(O34="Catastrófico","5",IF(O34="Mayor","4",IF(O34="Moderado","3",IF(O34="Menor","2",IF(O34="Insignificante","1","")))))</f>
        <v>4</v>
      </c>
      <c r="Q34" s="291">
        <v>0.5</v>
      </c>
      <c r="R34" s="222" t="s">
        <v>479</v>
      </c>
      <c r="S34" s="292" t="s">
        <v>335</v>
      </c>
      <c r="T34" s="290">
        <f t="shared" ref="T34:T37" si="12">N34*P34*Q34</f>
        <v>6</v>
      </c>
      <c r="U34" s="216" t="str">
        <f t="shared" ref="U34:U37" si="13">IF(T34&gt;11,"ZONA DE RIESGO EXTREMA",IF(T34&lt;4,"ZONA DE RIESGO BAJA",IF(T34=4,"ZONA DE RIESGO MODERADA","ZONA DE RIESGO ALTA")))</f>
        <v>ZONA DE RIESGO ALTA</v>
      </c>
      <c r="V34" s="290" t="s">
        <v>480</v>
      </c>
      <c r="W34" s="290" t="s">
        <v>481</v>
      </c>
      <c r="X34" s="290" t="s">
        <v>493</v>
      </c>
      <c r="Y34" s="290" t="s">
        <v>648</v>
      </c>
      <c r="Z34" s="290" t="s">
        <v>482</v>
      </c>
      <c r="AA34" s="290" t="s">
        <v>483</v>
      </c>
      <c r="AB34" s="290" t="s">
        <v>167</v>
      </c>
      <c r="AC34" s="291" t="s">
        <v>484</v>
      </c>
      <c r="AD34" s="38">
        <v>0.15</v>
      </c>
      <c r="AE34" s="39" t="s">
        <v>913</v>
      </c>
      <c r="AF34" s="38">
        <v>0</v>
      </c>
      <c r="AG34" s="39"/>
      <c r="AH34" s="38">
        <v>0</v>
      </c>
      <c r="AI34" s="39"/>
      <c r="AJ34" s="217" t="s">
        <v>113</v>
      </c>
      <c r="AK34" s="217" t="s">
        <v>126</v>
      </c>
      <c r="AL34" s="50">
        <f t="shared" ref="AL34" si="14">SUM(AD34,AF34,AH34)</f>
        <v>0.15</v>
      </c>
      <c r="AM34" s="217" t="s">
        <v>914</v>
      </c>
      <c r="AN34" s="290">
        <v>1</v>
      </c>
      <c r="AO34" s="290">
        <v>1</v>
      </c>
      <c r="AP34" s="290">
        <v>2017</v>
      </c>
      <c r="AQ34" s="290">
        <v>31</v>
      </c>
      <c r="AR34" s="290">
        <v>12</v>
      </c>
      <c r="AS34" s="290">
        <v>2017</v>
      </c>
      <c r="AT34" s="225"/>
      <c r="AU34" s="225" t="s">
        <v>918</v>
      </c>
      <c r="BL34" s="213"/>
      <c r="BM34" s="213"/>
      <c r="BN34" s="213"/>
    </row>
    <row r="35" spans="1:66" ht="299.25" customHeight="1" x14ac:dyDescent="0.2">
      <c r="A35" s="56"/>
      <c r="B35" s="56"/>
      <c r="C35" s="214" t="s">
        <v>590</v>
      </c>
      <c r="D35" s="214" t="s">
        <v>440</v>
      </c>
      <c r="E35" s="214" t="s">
        <v>441</v>
      </c>
      <c r="F35" s="214" t="s">
        <v>442</v>
      </c>
      <c r="G35" s="214" t="s">
        <v>443</v>
      </c>
      <c r="H35" s="269" t="s">
        <v>608</v>
      </c>
      <c r="I35" s="216" t="s">
        <v>979</v>
      </c>
      <c r="J35" s="290" t="s">
        <v>734</v>
      </c>
      <c r="K35" s="544" t="s">
        <v>980</v>
      </c>
      <c r="L35" s="217" t="s">
        <v>981</v>
      </c>
      <c r="M35" s="218" t="s">
        <v>19</v>
      </c>
      <c r="N35" s="219" t="str">
        <f t="shared" si="10"/>
        <v>3</v>
      </c>
      <c r="O35" s="220" t="s">
        <v>45</v>
      </c>
      <c r="P35" s="219" t="str">
        <f t="shared" si="11"/>
        <v>3</v>
      </c>
      <c r="Q35" s="291">
        <v>0.5</v>
      </c>
      <c r="R35" s="222" t="s">
        <v>982</v>
      </c>
      <c r="S35" s="222" t="s">
        <v>983</v>
      </c>
      <c r="T35" s="290">
        <f t="shared" si="12"/>
        <v>4.5</v>
      </c>
      <c r="U35" s="216" t="str">
        <f t="shared" si="13"/>
        <v>ZONA DE RIESGO ALTA</v>
      </c>
      <c r="V35" s="216" t="s">
        <v>984</v>
      </c>
      <c r="W35" s="216" t="s">
        <v>985</v>
      </c>
      <c r="X35" s="216" t="s">
        <v>465</v>
      </c>
      <c r="Y35" s="216" t="s">
        <v>172</v>
      </c>
      <c r="Z35" s="216" t="s">
        <v>986</v>
      </c>
      <c r="AA35" s="216" t="s">
        <v>483</v>
      </c>
      <c r="AB35" s="216" t="s">
        <v>167</v>
      </c>
      <c r="AC35" s="222" t="s">
        <v>987</v>
      </c>
      <c r="AD35" s="38">
        <v>0.25</v>
      </c>
      <c r="AE35" s="39" t="s">
        <v>988</v>
      </c>
      <c r="AF35" s="38"/>
      <c r="AG35" s="39"/>
      <c r="AH35" s="38"/>
      <c r="AI35" s="39"/>
      <c r="AJ35" s="217" t="s">
        <v>113</v>
      </c>
      <c r="AK35" s="217" t="s">
        <v>126</v>
      </c>
      <c r="AL35" s="50">
        <v>0.25</v>
      </c>
      <c r="AM35" s="217"/>
      <c r="AN35" s="290">
        <v>1</v>
      </c>
      <c r="AO35" s="290">
        <v>1</v>
      </c>
      <c r="AP35" s="290">
        <v>2017</v>
      </c>
      <c r="AQ35" s="290">
        <v>31</v>
      </c>
      <c r="AR35" s="290">
        <v>12</v>
      </c>
      <c r="AS35" s="290">
        <v>2017</v>
      </c>
      <c r="AT35" s="225"/>
      <c r="AU35" s="225" t="s">
        <v>989</v>
      </c>
      <c r="BL35" s="213"/>
      <c r="BM35" s="213"/>
      <c r="BN35" s="213"/>
    </row>
    <row r="36" spans="1:66" ht="299.25" customHeight="1" x14ac:dyDescent="0.2">
      <c r="A36" s="56"/>
      <c r="B36" s="56"/>
      <c r="C36" s="214" t="s">
        <v>590</v>
      </c>
      <c r="D36" s="214" t="s">
        <v>440</v>
      </c>
      <c r="E36" s="214" t="s">
        <v>441</v>
      </c>
      <c r="F36" s="214" t="s">
        <v>442</v>
      </c>
      <c r="G36" s="214" t="s">
        <v>443</v>
      </c>
      <c r="H36" s="269" t="s">
        <v>608</v>
      </c>
      <c r="I36" s="216" t="s">
        <v>990</v>
      </c>
      <c r="J36" s="290" t="s">
        <v>734</v>
      </c>
      <c r="K36" s="544" t="s">
        <v>991</v>
      </c>
      <c r="L36" s="222" t="s">
        <v>992</v>
      </c>
      <c r="M36" s="218" t="s">
        <v>18</v>
      </c>
      <c r="N36" s="219" t="str">
        <f t="shared" si="10"/>
        <v>4</v>
      </c>
      <c r="O36" s="220" t="s">
        <v>45</v>
      </c>
      <c r="P36" s="219" t="str">
        <f t="shared" si="11"/>
        <v>3</v>
      </c>
      <c r="Q36" s="291">
        <v>0.5</v>
      </c>
      <c r="R36" s="222" t="s">
        <v>993</v>
      </c>
      <c r="S36" s="222" t="s">
        <v>994</v>
      </c>
      <c r="T36" s="290">
        <f t="shared" si="12"/>
        <v>6</v>
      </c>
      <c r="U36" s="216" t="str">
        <f t="shared" si="13"/>
        <v>ZONA DE RIESGO ALTA</v>
      </c>
      <c r="V36" s="216" t="s">
        <v>995</v>
      </c>
      <c r="W36" s="216" t="s">
        <v>996</v>
      </c>
      <c r="X36" s="216" t="s">
        <v>465</v>
      </c>
      <c r="Y36" s="216" t="s">
        <v>171</v>
      </c>
      <c r="Z36" s="216" t="s">
        <v>997</v>
      </c>
      <c r="AA36" s="216" t="s">
        <v>483</v>
      </c>
      <c r="AB36" s="216" t="s">
        <v>167</v>
      </c>
      <c r="AC36" s="222" t="s">
        <v>998</v>
      </c>
      <c r="AD36" s="38">
        <v>0.25</v>
      </c>
      <c r="AE36" s="39" t="s">
        <v>999</v>
      </c>
      <c r="AF36" s="38"/>
      <c r="AG36" s="39"/>
      <c r="AH36" s="38"/>
      <c r="AI36" s="39"/>
      <c r="AJ36" s="217" t="s">
        <v>113</v>
      </c>
      <c r="AK36" s="217" t="s">
        <v>126</v>
      </c>
      <c r="AL36" s="50">
        <v>0.25</v>
      </c>
      <c r="AM36" s="217"/>
      <c r="AN36" s="290">
        <v>1</v>
      </c>
      <c r="AO36" s="290">
        <v>1</v>
      </c>
      <c r="AP36" s="290">
        <v>2017</v>
      </c>
      <c r="AQ36" s="290">
        <v>31</v>
      </c>
      <c r="AR36" s="290">
        <v>12</v>
      </c>
      <c r="AS36" s="290">
        <v>2017</v>
      </c>
      <c r="AT36" s="225"/>
      <c r="AU36" s="225" t="s">
        <v>1000</v>
      </c>
      <c r="BL36" s="213"/>
      <c r="BM36" s="213"/>
      <c r="BN36" s="213"/>
    </row>
    <row r="37" spans="1:66" ht="348.75" customHeight="1" x14ac:dyDescent="0.2">
      <c r="A37" s="56"/>
      <c r="B37" s="56"/>
      <c r="C37" s="214" t="s">
        <v>590</v>
      </c>
      <c r="D37" s="214" t="s">
        <v>440</v>
      </c>
      <c r="E37" s="214" t="s">
        <v>441</v>
      </c>
      <c r="F37" s="214" t="s">
        <v>442</v>
      </c>
      <c r="G37" s="214" t="s">
        <v>443</v>
      </c>
      <c r="H37" s="269" t="s">
        <v>608</v>
      </c>
      <c r="I37" s="216" t="s">
        <v>1001</v>
      </c>
      <c r="J37" s="290" t="s">
        <v>737</v>
      </c>
      <c r="K37" s="544" t="s">
        <v>1002</v>
      </c>
      <c r="L37" s="217" t="s">
        <v>1003</v>
      </c>
      <c r="M37" s="218" t="s">
        <v>18</v>
      </c>
      <c r="N37" s="219" t="str">
        <f t="shared" si="10"/>
        <v>4</v>
      </c>
      <c r="O37" s="220" t="s">
        <v>47</v>
      </c>
      <c r="P37" s="219" t="str">
        <f t="shared" si="11"/>
        <v>5</v>
      </c>
      <c r="Q37" s="291">
        <v>1</v>
      </c>
      <c r="R37" s="222" t="s">
        <v>1004</v>
      </c>
      <c r="S37" s="222" t="s">
        <v>983</v>
      </c>
      <c r="T37" s="290">
        <f t="shared" si="12"/>
        <v>20</v>
      </c>
      <c r="U37" s="216" t="str">
        <f t="shared" si="13"/>
        <v>ZONA DE RIESGO EXTREMA</v>
      </c>
      <c r="V37" s="216" t="s">
        <v>448</v>
      </c>
      <c r="W37" s="216" t="s">
        <v>1005</v>
      </c>
      <c r="X37" s="216" t="s">
        <v>465</v>
      </c>
      <c r="Y37" s="216" t="s">
        <v>171</v>
      </c>
      <c r="Z37" s="216" t="s">
        <v>1006</v>
      </c>
      <c r="AA37" s="216" t="s">
        <v>585</v>
      </c>
      <c r="AB37" s="228" t="s">
        <v>167</v>
      </c>
      <c r="AC37" s="222" t="s">
        <v>1007</v>
      </c>
      <c r="AD37" s="38">
        <v>0.15</v>
      </c>
      <c r="AE37" s="39" t="s">
        <v>1008</v>
      </c>
      <c r="AF37" s="38"/>
      <c r="AG37" s="39"/>
      <c r="AH37" s="38"/>
      <c r="AI37" s="39"/>
      <c r="AJ37" s="217" t="s">
        <v>113</v>
      </c>
      <c r="AK37" s="217" t="s">
        <v>126</v>
      </c>
      <c r="AL37" s="50">
        <v>0.15</v>
      </c>
      <c r="AM37" s="217"/>
      <c r="AN37" s="290">
        <v>1</v>
      </c>
      <c r="AO37" s="290">
        <v>1</v>
      </c>
      <c r="AP37" s="290">
        <v>2017</v>
      </c>
      <c r="AQ37" s="290">
        <v>31</v>
      </c>
      <c r="AR37" s="290">
        <v>12</v>
      </c>
      <c r="AS37" s="290">
        <v>2017</v>
      </c>
      <c r="AT37" s="225"/>
      <c r="AU37" s="225" t="s">
        <v>1009</v>
      </c>
      <c r="BL37" s="213"/>
      <c r="BM37" s="213"/>
      <c r="BN37" s="213"/>
    </row>
    <row r="38" spans="1:66" ht="292.5" customHeight="1" x14ac:dyDescent="0.2">
      <c r="A38" s="56"/>
      <c r="B38" s="56"/>
      <c r="C38" s="214" t="s">
        <v>591</v>
      </c>
      <c r="D38" s="254" t="s">
        <v>494</v>
      </c>
      <c r="E38" s="254" t="s">
        <v>495</v>
      </c>
      <c r="F38" s="254" t="s">
        <v>496</v>
      </c>
      <c r="G38" s="254" t="s">
        <v>497</v>
      </c>
      <c r="H38" s="215" t="s">
        <v>498</v>
      </c>
      <c r="I38" s="270" t="s">
        <v>499</v>
      </c>
      <c r="J38" s="215" t="s">
        <v>730</v>
      </c>
      <c r="K38" s="271" t="s">
        <v>500</v>
      </c>
      <c r="L38" s="271" t="s">
        <v>501</v>
      </c>
      <c r="M38" s="218" t="s">
        <v>19</v>
      </c>
      <c r="N38" s="219" t="str">
        <f>IF(M38="Casi con certeza","5",IF(M38="Probable","4",IF(M38="Posible","3",IF(M38="Improbable","2",IF(M38="Raro","1","")))))</f>
        <v>3</v>
      </c>
      <c r="O38" s="220" t="s">
        <v>47</v>
      </c>
      <c r="P38" s="219" t="str">
        <f>IF(O38="Catastrófico","5",IF(O38="Mayor","4",IF(O38="Moderado","3",IF(O38="Menor","2",IF(O38="Insignificante","1","")))))</f>
        <v>5</v>
      </c>
      <c r="Q38" s="221">
        <v>0.5</v>
      </c>
      <c r="R38" s="217" t="s">
        <v>655</v>
      </c>
      <c r="S38" s="223" t="s">
        <v>335</v>
      </c>
      <c r="T38" s="215">
        <f>N38*P38*Q38</f>
        <v>7.5</v>
      </c>
      <c r="U38" s="216" t="str">
        <f>IF(T38&gt;11,"ZONA DE RIESGO EXTREMA",IF(T38&lt;4,"ZONA DE RIESGO BAJA",IF(T38=4,"ZONA DE RIESGO MODERADA","ZONA DE RIESGO ALTA")))</f>
        <v>ZONA DE RIESGO ALTA</v>
      </c>
      <c r="V38" s="215" t="s">
        <v>502</v>
      </c>
      <c r="W38" s="272" t="s">
        <v>503</v>
      </c>
      <c r="X38" s="215" t="s">
        <v>504</v>
      </c>
      <c r="Y38" s="215" t="s">
        <v>648</v>
      </c>
      <c r="Z38" s="215">
        <v>2800</v>
      </c>
      <c r="AA38" s="215" t="s">
        <v>174</v>
      </c>
      <c r="AB38" s="215" t="s">
        <v>167</v>
      </c>
      <c r="AC38" s="221" t="s">
        <v>505</v>
      </c>
      <c r="AD38" s="38">
        <v>0.74</v>
      </c>
      <c r="AE38" s="39" t="s">
        <v>899</v>
      </c>
      <c r="AF38" s="38">
        <v>0</v>
      </c>
      <c r="AG38" s="39"/>
      <c r="AH38" s="38">
        <v>0</v>
      </c>
      <c r="AI38" s="39"/>
      <c r="AJ38" s="221" t="s">
        <v>115</v>
      </c>
      <c r="AK38" s="221" t="s">
        <v>128</v>
      </c>
      <c r="AL38" s="50">
        <f t="shared" si="3"/>
        <v>0.74</v>
      </c>
      <c r="AM38" s="217" t="s">
        <v>900</v>
      </c>
      <c r="AN38" s="215">
        <v>1</v>
      </c>
      <c r="AO38" s="215">
        <v>1</v>
      </c>
      <c r="AP38" s="215">
        <v>2017</v>
      </c>
      <c r="AQ38" s="215">
        <v>31</v>
      </c>
      <c r="AR38" s="215">
        <v>12</v>
      </c>
      <c r="AS38" s="215">
        <v>2017</v>
      </c>
      <c r="AT38" s="225"/>
      <c r="AU38" s="225"/>
      <c r="BL38" s="213"/>
      <c r="BM38" s="213"/>
      <c r="BN38" s="213"/>
    </row>
    <row r="39" spans="1:66" ht="319.5" customHeight="1" x14ac:dyDescent="0.2">
      <c r="A39" s="56"/>
      <c r="B39" s="56"/>
      <c r="C39" s="214" t="s">
        <v>591</v>
      </c>
      <c r="D39" s="254" t="s">
        <v>494</v>
      </c>
      <c r="E39" s="254" t="s">
        <v>495</v>
      </c>
      <c r="F39" s="254" t="s">
        <v>496</v>
      </c>
      <c r="G39" s="254" t="s">
        <v>497</v>
      </c>
      <c r="H39" s="215" t="s">
        <v>498</v>
      </c>
      <c r="I39" s="226" t="s">
        <v>649</v>
      </c>
      <c r="J39" s="215" t="s">
        <v>730</v>
      </c>
      <c r="K39" s="257" t="s">
        <v>506</v>
      </c>
      <c r="L39" s="271" t="s">
        <v>507</v>
      </c>
      <c r="M39" s="218" t="s">
        <v>18</v>
      </c>
      <c r="N39" s="219">
        <v>3</v>
      </c>
      <c r="O39" s="220" t="s">
        <v>47</v>
      </c>
      <c r="P39" s="219" t="str">
        <f>IF(O39="Catastrófico","5",IF(O39="Mayor","4",IF(O39="Moderado","3",IF(O39="Menor","2",IF(O39="Insignificante","1","")))))</f>
        <v>5</v>
      </c>
      <c r="Q39" s="221">
        <v>0.5</v>
      </c>
      <c r="R39" s="217" t="s">
        <v>657</v>
      </c>
      <c r="S39" s="223" t="s">
        <v>335</v>
      </c>
      <c r="T39" s="215">
        <f>N39*P39*Q39</f>
        <v>7.5</v>
      </c>
      <c r="U39" s="216" t="str">
        <f>IF(T39&gt;11,"ZONA DE RIESGO EXTREMA",IF(T39&lt;4,"ZONA DE RIESGO BAJA",IF(T39=4,"ZONA DE RIESGO MODERADA","ZONA DE RIESGO ALTA")))</f>
        <v>ZONA DE RIESGO ALTA</v>
      </c>
      <c r="V39" s="215" t="s">
        <v>502</v>
      </c>
      <c r="W39" s="221" t="s">
        <v>656</v>
      </c>
      <c r="X39" s="215" t="s">
        <v>508</v>
      </c>
      <c r="Y39" s="215" t="s">
        <v>647</v>
      </c>
      <c r="Z39" s="215">
        <v>68</v>
      </c>
      <c r="AA39" s="215" t="s">
        <v>174</v>
      </c>
      <c r="AB39" s="215" t="s">
        <v>167</v>
      </c>
      <c r="AC39" s="221" t="s">
        <v>658</v>
      </c>
      <c r="AD39" s="38">
        <v>0.19</v>
      </c>
      <c r="AE39" s="39" t="s">
        <v>901</v>
      </c>
      <c r="AF39" s="38">
        <v>0</v>
      </c>
      <c r="AG39" s="39"/>
      <c r="AH39" s="38">
        <v>0</v>
      </c>
      <c r="AI39" s="39"/>
      <c r="AJ39" s="221" t="s">
        <v>115</v>
      </c>
      <c r="AK39" s="221" t="s">
        <v>128</v>
      </c>
      <c r="AL39" s="50">
        <f t="shared" si="3"/>
        <v>0.19</v>
      </c>
      <c r="AM39" s="217" t="s">
        <v>902</v>
      </c>
      <c r="AN39" s="215">
        <v>1</v>
      </c>
      <c r="AO39" s="215">
        <v>1</v>
      </c>
      <c r="AP39" s="215">
        <v>2017</v>
      </c>
      <c r="AQ39" s="215">
        <v>31</v>
      </c>
      <c r="AR39" s="215">
        <v>12</v>
      </c>
      <c r="AS39" s="215">
        <v>2017</v>
      </c>
      <c r="AT39" s="225"/>
      <c r="AU39" s="225"/>
      <c r="BL39" s="213"/>
      <c r="BM39" s="213"/>
      <c r="BN39" s="213"/>
    </row>
    <row r="40" spans="1:66" ht="342" customHeight="1" x14ac:dyDescent="0.2">
      <c r="A40" s="56"/>
      <c r="B40" s="56"/>
      <c r="C40" s="214" t="s">
        <v>592</v>
      </c>
      <c r="D40" s="214" t="s">
        <v>281</v>
      </c>
      <c r="E40" s="214" t="s">
        <v>282</v>
      </c>
      <c r="F40" s="65" t="s">
        <v>280</v>
      </c>
      <c r="G40" s="254" t="s">
        <v>517</v>
      </c>
      <c r="H40" s="215" t="s">
        <v>518</v>
      </c>
      <c r="I40" s="226" t="s">
        <v>959</v>
      </c>
      <c r="J40" s="215" t="s">
        <v>730</v>
      </c>
      <c r="K40" s="254" t="s">
        <v>519</v>
      </c>
      <c r="L40" s="254" t="s">
        <v>520</v>
      </c>
      <c r="M40" s="218" t="s">
        <v>19</v>
      </c>
      <c r="N40" s="219" t="str">
        <f>IF(M40="Casi con certeza","5",IF(M40="Probable","4",IF(M40="Posible","3",IF(M40="Improbable","2",IF(M40="Raro","1","")))))</f>
        <v>3</v>
      </c>
      <c r="O40" s="220" t="s">
        <v>46</v>
      </c>
      <c r="P40" s="219">
        <v>3</v>
      </c>
      <c r="Q40" s="221">
        <v>1</v>
      </c>
      <c r="R40" s="254" t="s">
        <v>521</v>
      </c>
      <c r="S40" s="223" t="s">
        <v>335</v>
      </c>
      <c r="T40" s="215">
        <f t="shared" ref="T40:T47" si="15">N40*P40*Q40</f>
        <v>9</v>
      </c>
      <c r="U40" s="216" t="str">
        <f t="shared" ref="U40:U47" si="16">IF(T40&gt;11,"ZONA DE RIESGO EXTREMA",IF(T40&lt;4,"ZONA DE RIESGO BAJA",IF(T40=4,"ZONA DE RIESGO MODERADA","ZONA DE RIESGO ALTA")))</f>
        <v>ZONA DE RIESGO ALTA</v>
      </c>
      <c r="V40" s="65" t="s">
        <v>522</v>
      </c>
      <c r="W40" s="65" t="s">
        <v>523</v>
      </c>
      <c r="X40" s="215" t="s">
        <v>493</v>
      </c>
      <c r="Y40" s="215" t="s">
        <v>384</v>
      </c>
      <c r="Z40" s="224">
        <v>1</v>
      </c>
      <c r="AA40" s="215" t="s">
        <v>279</v>
      </c>
      <c r="AB40" s="215" t="s">
        <v>167</v>
      </c>
      <c r="AC40" s="65" t="s">
        <v>524</v>
      </c>
      <c r="AD40" s="38">
        <v>0.33</v>
      </c>
      <c r="AE40" s="273" t="s">
        <v>712</v>
      </c>
      <c r="AF40" s="38">
        <v>0</v>
      </c>
      <c r="AG40" s="39"/>
      <c r="AH40" s="38">
        <v>0</v>
      </c>
      <c r="AI40" s="39"/>
      <c r="AJ40" s="217" t="s">
        <v>119</v>
      </c>
      <c r="AK40" s="217" t="s">
        <v>132</v>
      </c>
      <c r="AL40" s="50">
        <f t="shared" si="3"/>
        <v>0.33</v>
      </c>
      <c r="AM40" s="217" t="s">
        <v>711</v>
      </c>
      <c r="AN40" s="215">
        <v>1</v>
      </c>
      <c r="AO40" s="215">
        <v>1</v>
      </c>
      <c r="AP40" s="215">
        <v>2017</v>
      </c>
      <c r="AQ40" s="215">
        <v>31</v>
      </c>
      <c r="AR40" s="215">
        <v>12</v>
      </c>
      <c r="AS40" s="215">
        <v>2017</v>
      </c>
      <c r="AT40" s="225"/>
      <c r="AU40" s="225"/>
      <c r="BL40" s="213"/>
      <c r="BM40" s="213"/>
      <c r="BN40" s="213"/>
    </row>
    <row r="41" spans="1:66" ht="306" customHeight="1" x14ac:dyDescent="0.2">
      <c r="A41" s="56"/>
      <c r="B41" s="56"/>
      <c r="C41" s="214" t="s">
        <v>592</v>
      </c>
      <c r="D41" s="214" t="s">
        <v>281</v>
      </c>
      <c r="E41" s="214" t="s">
        <v>282</v>
      </c>
      <c r="F41" s="65" t="s">
        <v>280</v>
      </c>
      <c r="G41" s="254" t="s">
        <v>517</v>
      </c>
      <c r="H41" s="215" t="s">
        <v>518</v>
      </c>
      <c r="I41" s="254" t="s">
        <v>960</v>
      </c>
      <c r="J41" s="215" t="s">
        <v>730</v>
      </c>
      <c r="K41" s="254" t="s">
        <v>525</v>
      </c>
      <c r="L41" s="254" t="s">
        <v>713</v>
      </c>
      <c r="M41" s="218" t="s">
        <v>19</v>
      </c>
      <c r="N41" s="219">
        <v>3</v>
      </c>
      <c r="O41" s="220" t="s">
        <v>46</v>
      </c>
      <c r="P41" s="219">
        <v>3</v>
      </c>
      <c r="Q41" s="221">
        <v>1</v>
      </c>
      <c r="R41" s="254" t="s">
        <v>526</v>
      </c>
      <c r="S41" s="223" t="s">
        <v>335</v>
      </c>
      <c r="T41" s="215">
        <f t="shared" si="15"/>
        <v>9</v>
      </c>
      <c r="U41" s="216" t="str">
        <f t="shared" si="16"/>
        <v>ZONA DE RIESGO ALTA</v>
      </c>
      <c r="V41" s="65" t="s">
        <v>527</v>
      </c>
      <c r="W41" s="65" t="s">
        <v>714</v>
      </c>
      <c r="X41" s="215" t="s">
        <v>493</v>
      </c>
      <c r="Y41" s="215" t="s">
        <v>384</v>
      </c>
      <c r="Z41" s="215">
        <v>100</v>
      </c>
      <c r="AA41" s="215" t="s">
        <v>279</v>
      </c>
      <c r="AB41" s="215" t="s">
        <v>167</v>
      </c>
      <c r="AC41" s="65" t="s">
        <v>528</v>
      </c>
      <c r="AD41" s="38">
        <v>0.33</v>
      </c>
      <c r="AE41" s="39" t="s">
        <v>715</v>
      </c>
      <c r="AF41" s="38">
        <v>0</v>
      </c>
      <c r="AG41" s="39"/>
      <c r="AH41" s="38">
        <v>0</v>
      </c>
      <c r="AI41" s="39"/>
      <c r="AJ41" s="217" t="s">
        <v>119</v>
      </c>
      <c r="AK41" s="217" t="s">
        <v>132</v>
      </c>
      <c r="AL41" s="50">
        <f t="shared" si="3"/>
        <v>0.33</v>
      </c>
      <c r="AM41" s="217" t="s">
        <v>716</v>
      </c>
      <c r="AN41" s="215">
        <v>1</v>
      </c>
      <c r="AO41" s="215">
        <v>1</v>
      </c>
      <c r="AP41" s="215">
        <v>2017</v>
      </c>
      <c r="AQ41" s="215">
        <v>31</v>
      </c>
      <c r="AR41" s="215">
        <v>12</v>
      </c>
      <c r="AS41" s="215">
        <v>2017</v>
      </c>
      <c r="AT41" s="225"/>
      <c r="AU41" s="225"/>
      <c r="BL41" s="213"/>
      <c r="BM41" s="213"/>
      <c r="BN41" s="213"/>
    </row>
    <row r="42" spans="1:66" ht="142.5" customHeight="1" x14ac:dyDescent="0.2">
      <c r="A42" s="56"/>
      <c r="B42" s="56"/>
      <c r="C42" s="214" t="s">
        <v>591</v>
      </c>
      <c r="D42" s="214" t="s">
        <v>281</v>
      </c>
      <c r="E42" s="214" t="s">
        <v>282</v>
      </c>
      <c r="F42" s="65" t="s">
        <v>280</v>
      </c>
      <c r="G42" s="214" t="s">
        <v>532</v>
      </c>
      <c r="H42" s="215" t="s">
        <v>609</v>
      </c>
      <c r="I42" s="216" t="s">
        <v>533</v>
      </c>
      <c r="J42" s="215" t="s">
        <v>730</v>
      </c>
      <c r="K42" s="217" t="s">
        <v>534</v>
      </c>
      <c r="L42" s="217" t="s">
        <v>535</v>
      </c>
      <c r="M42" s="218" t="s">
        <v>18</v>
      </c>
      <c r="N42" s="219" t="str">
        <f t="shared" ref="N42:N47" si="17">IF(M42="Casi con certeza","5",IF(M42="Probable","4",IF(M42="Posible","3",IF(M42="Improbable","2",IF(M42="Raro","1","")))))</f>
        <v>4</v>
      </c>
      <c r="O42" s="220" t="s">
        <v>45</v>
      </c>
      <c r="P42" s="219" t="str">
        <f t="shared" ref="P42:P47" si="18">IF(O42="Catastrófico","5",IF(O42="Mayor","4",IF(O42="Moderado","3",IF(O42="Menor","2",IF(O42="Insignificante","1","")))))</f>
        <v>3</v>
      </c>
      <c r="Q42" s="221">
        <v>0.5</v>
      </c>
      <c r="R42" s="222" t="s">
        <v>536</v>
      </c>
      <c r="S42" s="223" t="s">
        <v>335</v>
      </c>
      <c r="T42" s="215">
        <f t="shared" si="15"/>
        <v>6</v>
      </c>
      <c r="U42" s="216" t="str">
        <f t="shared" si="16"/>
        <v>ZONA DE RIESGO ALTA</v>
      </c>
      <c r="V42" s="216" t="s">
        <v>537</v>
      </c>
      <c r="W42" s="216" t="s">
        <v>538</v>
      </c>
      <c r="X42" s="215" t="s">
        <v>216</v>
      </c>
      <c r="Y42" s="215" t="s">
        <v>384</v>
      </c>
      <c r="Z42" s="224">
        <v>1</v>
      </c>
      <c r="AA42" s="216" t="s">
        <v>279</v>
      </c>
      <c r="AB42" s="216" t="s">
        <v>167</v>
      </c>
      <c r="AC42" s="221" t="s">
        <v>539</v>
      </c>
      <c r="AD42" s="38">
        <v>0.33</v>
      </c>
      <c r="AE42" s="69" t="s">
        <v>827</v>
      </c>
      <c r="AF42" s="38">
        <v>0</v>
      </c>
      <c r="AG42" s="39"/>
      <c r="AH42" s="38">
        <v>0</v>
      </c>
      <c r="AI42" s="39"/>
      <c r="AJ42" s="217" t="s">
        <v>669</v>
      </c>
      <c r="AK42" s="217" t="s">
        <v>670</v>
      </c>
      <c r="AL42" s="68">
        <f t="shared" si="3"/>
        <v>0.33</v>
      </c>
      <c r="AM42" s="217" t="s">
        <v>828</v>
      </c>
      <c r="AN42" s="215">
        <v>1</v>
      </c>
      <c r="AO42" s="215">
        <v>1</v>
      </c>
      <c r="AP42" s="215">
        <v>2017</v>
      </c>
      <c r="AQ42" s="215">
        <v>31</v>
      </c>
      <c r="AR42" s="215">
        <v>12</v>
      </c>
      <c r="AS42" s="215">
        <v>2017</v>
      </c>
      <c r="AT42" s="225"/>
      <c r="AU42" s="225"/>
      <c r="BL42" s="213"/>
      <c r="BM42" s="213"/>
      <c r="BN42" s="213"/>
    </row>
    <row r="43" spans="1:66" ht="145.5" customHeight="1" x14ac:dyDescent="0.2">
      <c r="A43" s="56"/>
      <c r="B43" s="56"/>
      <c r="C43" s="214" t="s">
        <v>591</v>
      </c>
      <c r="D43" s="214" t="s">
        <v>281</v>
      </c>
      <c r="E43" s="214" t="s">
        <v>282</v>
      </c>
      <c r="F43" s="65" t="s">
        <v>280</v>
      </c>
      <c r="G43" s="214" t="s">
        <v>532</v>
      </c>
      <c r="H43" s="269" t="s">
        <v>609</v>
      </c>
      <c r="I43" s="216" t="s">
        <v>540</v>
      </c>
      <c r="J43" s="215" t="s">
        <v>730</v>
      </c>
      <c r="K43" s="217" t="s">
        <v>541</v>
      </c>
      <c r="L43" s="217" t="s">
        <v>542</v>
      </c>
      <c r="M43" s="218" t="s">
        <v>18</v>
      </c>
      <c r="N43" s="219" t="str">
        <f t="shared" si="17"/>
        <v>4</v>
      </c>
      <c r="O43" s="220" t="s">
        <v>46</v>
      </c>
      <c r="P43" s="219" t="str">
        <f t="shared" si="18"/>
        <v>4</v>
      </c>
      <c r="Q43" s="221">
        <v>0.5</v>
      </c>
      <c r="R43" s="222" t="s">
        <v>543</v>
      </c>
      <c r="S43" s="223" t="s">
        <v>335</v>
      </c>
      <c r="T43" s="215">
        <f t="shared" si="15"/>
        <v>8</v>
      </c>
      <c r="U43" s="216" t="str">
        <f t="shared" si="16"/>
        <v>ZONA DE RIESGO ALTA</v>
      </c>
      <c r="V43" s="216" t="s">
        <v>544</v>
      </c>
      <c r="W43" s="216" t="s">
        <v>545</v>
      </c>
      <c r="X43" s="215" t="s">
        <v>216</v>
      </c>
      <c r="Y43" s="215" t="s">
        <v>384</v>
      </c>
      <c r="Z43" s="224">
        <v>1</v>
      </c>
      <c r="AA43" s="216" t="s">
        <v>279</v>
      </c>
      <c r="AB43" s="216" t="s">
        <v>167</v>
      </c>
      <c r="AC43" s="221" t="s">
        <v>546</v>
      </c>
      <c r="AD43" s="38">
        <v>0.33</v>
      </c>
      <c r="AE43" s="69" t="s">
        <v>829</v>
      </c>
      <c r="AF43" s="38">
        <v>0</v>
      </c>
      <c r="AG43" s="39"/>
      <c r="AH43" s="38">
        <v>0</v>
      </c>
      <c r="AI43" s="39"/>
      <c r="AJ43" s="217" t="s">
        <v>669</v>
      </c>
      <c r="AK43" s="217" t="s">
        <v>670</v>
      </c>
      <c r="AL43" s="68">
        <f t="shared" si="3"/>
        <v>0.33</v>
      </c>
      <c r="AM43" s="217" t="s">
        <v>830</v>
      </c>
      <c r="AN43" s="215">
        <v>1</v>
      </c>
      <c r="AO43" s="215">
        <v>1</v>
      </c>
      <c r="AP43" s="215">
        <v>2017</v>
      </c>
      <c r="AQ43" s="215">
        <v>31</v>
      </c>
      <c r="AR43" s="215">
        <v>12</v>
      </c>
      <c r="AS43" s="215">
        <v>2017</v>
      </c>
      <c r="AT43" s="225"/>
      <c r="AU43" s="225"/>
      <c r="BL43" s="213"/>
      <c r="BM43" s="213"/>
      <c r="BN43" s="213"/>
    </row>
    <row r="44" spans="1:66" ht="193.5" customHeight="1" x14ac:dyDescent="0.2">
      <c r="A44" s="56"/>
      <c r="B44" s="56"/>
      <c r="C44" s="274" t="s">
        <v>662</v>
      </c>
      <c r="D44" s="274" t="s">
        <v>281</v>
      </c>
      <c r="E44" s="274" t="s">
        <v>282</v>
      </c>
      <c r="F44" s="274" t="s">
        <v>280</v>
      </c>
      <c r="G44" s="274" t="s">
        <v>532</v>
      </c>
      <c r="H44" s="275" t="s">
        <v>609</v>
      </c>
      <c r="I44" s="275" t="s">
        <v>547</v>
      </c>
      <c r="J44" s="275" t="s">
        <v>730</v>
      </c>
      <c r="K44" s="276" t="s">
        <v>740</v>
      </c>
      <c r="L44" s="276" t="s">
        <v>663</v>
      </c>
      <c r="M44" s="277" t="s">
        <v>18</v>
      </c>
      <c r="N44" s="278">
        <v>4</v>
      </c>
      <c r="O44" s="279" t="s">
        <v>46</v>
      </c>
      <c r="P44" s="278">
        <v>4</v>
      </c>
      <c r="Q44" s="276" t="s">
        <v>664</v>
      </c>
      <c r="R44" s="222" t="s">
        <v>665</v>
      </c>
      <c r="S44" s="222" t="s">
        <v>335</v>
      </c>
      <c r="T44" s="215">
        <v>8</v>
      </c>
      <c r="U44" s="216" t="str">
        <f t="shared" si="16"/>
        <v>ZONA DE RIESGO ALTA</v>
      </c>
      <c r="V44" s="216" t="s">
        <v>666</v>
      </c>
      <c r="W44" s="216" t="s">
        <v>667</v>
      </c>
      <c r="X44" s="215" t="s">
        <v>216</v>
      </c>
      <c r="Y44" s="216" t="s">
        <v>173</v>
      </c>
      <c r="Z44" s="224">
        <v>1</v>
      </c>
      <c r="AA44" s="216" t="s">
        <v>279</v>
      </c>
      <c r="AB44" s="216" t="s">
        <v>167</v>
      </c>
      <c r="AC44" s="221" t="s">
        <v>668</v>
      </c>
      <c r="AD44" s="38">
        <v>0</v>
      </c>
      <c r="AE44" s="69" t="s">
        <v>739</v>
      </c>
      <c r="AF44" s="38">
        <v>0</v>
      </c>
      <c r="AG44" s="39"/>
      <c r="AH44" s="38">
        <v>0</v>
      </c>
      <c r="AI44" s="39"/>
      <c r="AJ44" s="217" t="s">
        <v>669</v>
      </c>
      <c r="AK44" s="217" t="s">
        <v>670</v>
      </c>
      <c r="AL44" s="50">
        <f t="shared" si="3"/>
        <v>0</v>
      </c>
      <c r="AM44" s="217" t="s">
        <v>671</v>
      </c>
      <c r="AN44" s="215">
        <v>1</v>
      </c>
      <c r="AO44" s="215">
        <v>1</v>
      </c>
      <c r="AP44" s="215">
        <v>2017</v>
      </c>
      <c r="AQ44" s="215">
        <v>31</v>
      </c>
      <c r="AR44" s="215">
        <v>12</v>
      </c>
      <c r="AS44" s="215">
        <v>2017</v>
      </c>
      <c r="AT44" s="225" t="s">
        <v>806</v>
      </c>
      <c r="AU44" s="225" t="s">
        <v>807</v>
      </c>
      <c r="BL44" s="213"/>
      <c r="BM44" s="213"/>
      <c r="BN44" s="213"/>
    </row>
    <row r="45" spans="1:66" ht="268.5" customHeight="1" x14ac:dyDescent="0.2">
      <c r="A45" s="56"/>
      <c r="B45" s="56"/>
      <c r="C45" s="214" t="s">
        <v>591</v>
      </c>
      <c r="D45" s="214" t="s">
        <v>281</v>
      </c>
      <c r="E45" s="214" t="s">
        <v>282</v>
      </c>
      <c r="F45" s="65" t="s">
        <v>280</v>
      </c>
      <c r="G45" s="214" t="s">
        <v>548</v>
      </c>
      <c r="H45" s="215" t="s">
        <v>610</v>
      </c>
      <c r="I45" s="216" t="s">
        <v>549</v>
      </c>
      <c r="J45" s="275" t="s">
        <v>730</v>
      </c>
      <c r="K45" s="217" t="s">
        <v>880</v>
      </c>
      <c r="L45" s="217" t="s">
        <v>881</v>
      </c>
      <c r="M45" s="218" t="s">
        <v>19</v>
      </c>
      <c r="N45" s="219" t="str">
        <f t="shared" si="17"/>
        <v>3</v>
      </c>
      <c r="O45" s="220" t="s">
        <v>45</v>
      </c>
      <c r="P45" s="219" t="str">
        <f t="shared" si="18"/>
        <v>3</v>
      </c>
      <c r="Q45" s="221">
        <v>0.5</v>
      </c>
      <c r="R45" s="222" t="s">
        <v>882</v>
      </c>
      <c r="S45" s="223" t="s">
        <v>335</v>
      </c>
      <c r="T45" s="215">
        <f t="shared" si="15"/>
        <v>4.5</v>
      </c>
      <c r="U45" s="216" t="str">
        <f t="shared" si="16"/>
        <v>ZONA DE RIESGO ALTA</v>
      </c>
      <c r="V45" s="216" t="s">
        <v>883</v>
      </c>
      <c r="W45" s="216" t="s">
        <v>884</v>
      </c>
      <c r="X45" s="216" t="s">
        <v>885</v>
      </c>
      <c r="Y45" s="216" t="s">
        <v>173</v>
      </c>
      <c r="Z45" s="216">
        <v>3</v>
      </c>
      <c r="AA45" s="216" t="s">
        <v>279</v>
      </c>
      <c r="AB45" s="216" t="s">
        <v>167</v>
      </c>
      <c r="AC45" s="221" t="s">
        <v>886</v>
      </c>
      <c r="AD45" s="38">
        <v>0.33</v>
      </c>
      <c r="AE45" s="39" t="s">
        <v>887</v>
      </c>
      <c r="AF45" s="38">
        <v>0</v>
      </c>
      <c r="AG45" s="39"/>
      <c r="AH45" s="38">
        <v>0</v>
      </c>
      <c r="AI45" s="39"/>
      <c r="AJ45" s="217" t="s">
        <v>120</v>
      </c>
      <c r="AK45" s="217" t="s">
        <v>680</v>
      </c>
      <c r="AL45" s="50">
        <f t="shared" si="3"/>
        <v>0.33</v>
      </c>
      <c r="AM45" s="217" t="s">
        <v>888</v>
      </c>
      <c r="AN45" s="215">
        <v>1</v>
      </c>
      <c r="AO45" s="215">
        <v>1</v>
      </c>
      <c r="AP45" s="215">
        <v>2017</v>
      </c>
      <c r="AQ45" s="215">
        <v>31</v>
      </c>
      <c r="AR45" s="215">
        <v>12</v>
      </c>
      <c r="AS45" s="215">
        <v>2017</v>
      </c>
      <c r="AT45" s="225"/>
      <c r="AU45" s="225"/>
      <c r="BL45" s="213"/>
      <c r="BM45" s="213"/>
      <c r="BN45" s="213"/>
    </row>
    <row r="46" spans="1:66" ht="207" customHeight="1" x14ac:dyDescent="0.2">
      <c r="A46" s="56"/>
      <c r="B46" s="56"/>
      <c r="C46" s="214" t="s">
        <v>591</v>
      </c>
      <c r="D46" s="214" t="s">
        <v>281</v>
      </c>
      <c r="E46" s="214" t="s">
        <v>282</v>
      </c>
      <c r="F46" s="65" t="s">
        <v>280</v>
      </c>
      <c r="G46" s="214" t="s">
        <v>550</v>
      </c>
      <c r="H46" s="269" t="s">
        <v>611</v>
      </c>
      <c r="I46" s="216" t="s">
        <v>551</v>
      </c>
      <c r="J46" s="324" t="s">
        <v>730</v>
      </c>
      <c r="K46" s="217" t="s">
        <v>552</v>
      </c>
      <c r="L46" s="217" t="s">
        <v>553</v>
      </c>
      <c r="M46" s="218" t="s">
        <v>19</v>
      </c>
      <c r="N46" s="219" t="str">
        <f t="shared" si="17"/>
        <v>3</v>
      </c>
      <c r="O46" s="220" t="s">
        <v>45</v>
      </c>
      <c r="P46" s="219" t="str">
        <f t="shared" si="18"/>
        <v>3</v>
      </c>
      <c r="Q46" s="221">
        <v>0.5</v>
      </c>
      <c r="R46" s="222" t="s">
        <v>554</v>
      </c>
      <c r="S46" s="223" t="s">
        <v>335</v>
      </c>
      <c r="T46" s="215">
        <f t="shared" si="15"/>
        <v>4.5</v>
      </c>
      <c r="U46" s="216" t="str">
        <f t="shared" si="16"/>
        <v>ZONA DE RIESGO ALTA</v>
      </c>
      <c r="V46" s="216" t="s">
        <v>555</v>
      </c>
      <c r="W46" s="216" t="s">
        <v>808</v>
      </c>
      <c r="X46" s="224">
        <v>1</v>
      </c>
      <c r="Y46" s="215" t="s">
        <v>173</v>
      </c>
      <c r="Z46" s="224">
        <v>1</v>
      </c>
      <c r="AA46" s="216" t="s">
        <v>279</v>
      </c>
      <c r="AB46" s="216" t="s">
        <v>167</v>
      </c>
      <c r="AC46" s="221" t="s">
        <v>809</v>
      </c>
      <c r="AD46" s="38">
        <v>0.05</v>
      </c>
      <c r="AE46" s="39" t="s">
        <v>810</v>
      </c>
      <c r="AF46" s="38">
        <v>0</v>
      </c>
      <c r="AG46" s="39"/>
      <c r="AH46" s="38">
        <v>0</v>
      </c>
      <c r="AI46" s="39"/>
      <c r="AJ46" s="217" t="s">
        <v>120</v>
      </c>
      <c r="AK46" s="217" t="s">
        <v>680</v>
      </c>
      <c r="AL46" s="50">
        <f t="shared" si="3"/>
        <v>0.05</v>
      </c>
      <c r="AM46" s="217" t="s">
        <v>811</v>
      </c>
      <c r="AN46" s="215">
        <v>1</v>
      </c>
      <c r="AO46" s="215">
        <v>1</v>
      </c>
      <c r="AP46" s="215">
        <v>2017</v>
      </c>
      <c r="AQ46" s="215">
        <v>31</v>
      </c>
      <c r="AR46" s="215">
        <v>12</v>
      </c>
      <c r="AS46" s="215">
        <v>2017</v>
      </c>
      <c r="AT46" s="225"/>
      <c r="AU46" s="225" t="s">
        <v>812</v>
      </c>
      <c r="BL46" s="213"/>
      <c r="BM46" s="213"/>
      <c r="BN46" s="213"/>
    </row>
    <row r="47" spans="1:66" ht="213" customHeight="1" x14ac:dyDescent="0.2">
      <c r="A47" s="56"/>
      <c r="B47" s="56"/>
      <c r="C47" s="214" t="s">
        <v>591</v>
      </c>
      <c r="D47" s="214" t="s">
        <v>281</v>
      </c>
      <c r="E47" s="214" t="s">
        <v>282</v>
      </c>
      <c r="F47" s="65" t="s">
        <v>280</v>
      </c>
      <c r="G47" s="214" t="s">
        <v>550</v>
      </c>
      <c r="H47" s="250" t="s">
        <v>611</v>
      </c>
      <c r="I47" s="214" t="s">
        <v>556</v>
      </c>
      <c r="J47" s="393"/>
      <c r="K47" s="217" t="s">
        <v>557</v>
      </c>
      <c r="L47" s="217" t="s">
        <v>558</v>
      </c>
      <c r="M47" s="218" t="s">
        <v>18</v>
      </c>
      <c r="N47" s="219" t="str">
        <f t="shared" si="17"/>
        <v>4</v>
      </c>
      <c r="O47" s="220" t="s">
        <v>45</v>
      </c>
      <c r="P47" s="219" t="str">
        <f t="shared" si="18"/>
        <v>3</v>
      </c>
      <c r="Q47" s="221">
        <v>0.5</v>
      </c>
      <c r="R47" s="222" t="s">
        <v>559</v>
      </c>
      <c r="S47" s="223" t="s">
        <v>335</v>
      </c>
      <c r="T47" s="215">
        <f t="shared" si="15"/>
        <v>6</v>
      </c>
      <c r="U47" s="216" t="str">
        <f t="shared" si="16"/>
        <v>ZONA DE RIESGO ALTA</v>
      </c>
      <c r="V47" s="216" t="s">
        <v>560</v>
      </c>
      <c r="W47" s="216" t="s">
        <v>561</v>
      </c>
      <c r="X47" s="224">
        <v>1</v>
      </c>
      <c r="Y47" s="215" t="s">
        <v>173</v>
      </c>
      <c r="Z47" s="224">
        <v>1</v>
      </c>
      <c r="AA47" s="216" t="s">
        <v>279</v>
      </c>
      <c r="AB47" s="216" t="s">
        <v>167</v>
      </c>
      <c r="AC47" s="221" t="s">
        <v>562</v>
      </c>
      <c r="AD47" s="38">
        <v>0.33</v>
      </c>
      <c r="AE47" s="39" t="s">
        <v>813</v>
      </c>
      <c r="AF47" s="38">
        <v>0</v>
      </c>
      <c r="AG47" s="39"/>
      <c r="AH47" s="38">
        <v>0</v>
      </c>
      <c r="AI47" s="39"/>
      <c r="AJ47" s="217" t="s">
        <v>679</v>
      </c>
      <c r="AK47" s="217" t="s">
        <v>679</v>
      </c>
      <c r="AL47" s="50">
        <f t="shared" si="3"/>
        <v>0.33</v>
      </c>
      <c r="AM47" s="217" t="s">
        <v>814</v>
      </c>
      <c r="AN47" s="215">
        <v>1</v>
      </c>
      <c r="AO47" s="215">
        <v>1</v>
      </c>
      <c r="AP47" s="215">
        <v>2017</v>
      </c>
      <c r="AQ47" s="215">
        <v>31</v>
      </c>
      <c r="AR47" s="215">
        <v>12</v>
      </c>
      <c r="AS47" s="215">
        <v>2017</v>
      </c>
      <c r="AT47" s="225"/>
      <c r="AU47" s="225" t="s">
        <v>815</v>
      </c>
      <c r="BL47" s="213"/>
      <c r="BM47" s="213"/>
      <c r="BN47" s="213"/>
    </row>
    <row r="48" spans="1:66" ht="15" customHeight="1" x14ac:dyDescent="0.2">
      <c r="C48" s="351" t="s">
        <v>961</v>
      </c>
      <c r="D48" s="351"/>
      <c r="E48" s="351"/>
      <c r="F48" s="351"/>
      <c r="G48" s="351"/>
      <c r="H48" s="351"/>
      <c r="I48" s="351"/>
      <c r="J48" s="351"/>
      <c r="K48" s="351"/>
      <c r="L48" s="352" t="s">
        <v>963</v>
      </c>
      <c r="M48" s="353"/>
      <c r="N48" s="353"/>
      <c r="O48" s="353"/>
      <c r="P48" s="353"/>
      <c r="Q48" s="353"/>
      <c r="R48" s="353"/>
      <c r="S48" s="353"/>
      <c r="T48" s="353"/>
      <c r="U48" s="353"/>
      <c r="V48" s="353"/>
      <c r="W48" s="353"/>
      <c r="X48" s="353"/>
      <c r="Y48" s="353"/>
      <c r="Z48" s="353"/>
      <c r="AA48" s="353"/>
      <c r="AB48" s="353"/>
      <c r="AC48" s="353"/>
      <c r="AD48" s="354"/>
      <c r="AE48" s="352" t="s">
        <v>962</v>
      </c>
      <c r="AF48" s="353"/>
      <c r="AG48" s="353"/>
      <c r="AH48" s="353"/>
      <c r="AI48" s="353"/>
      <c r="AJ48" s="353"/>
      <c r="AK48" s="353"/>
      <c r="AL48" s="353"/>
      <c r="AM48" s="353"/>
      <c r="AN48" s="353"/>
      <c r="AO48" s="353"/>
      <c r="AP48" s="353"/>
      <c r="AQ48" s="353"/>
      <c r="AR48" s="353"/>
      <c r="AS48" s="353"/>
      <c r="AT48" s="353"/>
      <c r="AU48" s="354"/>
      <c r="BL48" s="213"/>
      <c r="BM48" s="213"/>
      <c r="BN48" s="213"/>
    </row>
    <row r="49" spans="3:66" ht="15" customHeight="1" x14ac:dyDescent="0.2">
      <c r="C49" s="351"/>
      <c r="D49" s="351"/>
      <c r="E49" s="351"/>
      <c r="F49" s="351"/>
      <c r="G49" s="351"/>
      <c r="H49" s="351"/>
      <c r="I49" s="351"/>
      <c r="J49" s="351"/>
      <c r="K49" s="351"/>
      <c r="L49" s="355"/>
      <c r="M49" s="356"/>
      <c r="N49" s="356"/>
      <c r="O49" s="356"/>
      <c r="P49" s="356"/>
      <c r="Q49" s="356"/>
      <c r="R49" s="356"/>
      <c r="S49" s="356"/>
      <c r="T49" s="356"/>
      <c r="U49" s="356"/>
      <c r="V49" s="356"/>
      <c r="W49" s="356"/>
      <c r="X49" s="356"/>
      <c r="Y49" s="356"/>
      <c r="Z49" s="356"/>
      <c r="AA49" s="356"/>
      <c r="AB49" s="356"/>
      <c r="AC49" s="356"/>
      <c r="AD49" s="357"/>
      <c r="AE49" s="355"/>
      <c r="AF49" s="356"/>
      <c r="AG49" s="356"/>
      <c r="AH49" s="356"/>
      <c r="AI49" s="356"/>
      <c r="AJ49" s="356"/>
      <c r="AK49" s="356"/>
      <c r="AL49" s="356"/>
      <c r="AM49" s="356"/>
      <c r="AN49" s="356"/>
      <c r="AO49" s="356"/>
      <c r="AP49" s="356"/>
      <c r="AQ49" s="356"/>
      <c r="AR49" s="356"/>
      <c r="AS49" s="356"/>
      <c r="AT49" s="356"/>
      <c r="AU49" s="357"/>
      <c r="BL49" s="213"/>
      <c r="BM49" s="213"/>
      <c r="BN49" s="213"/>
    </row>
    <row r="50" spans="3:66" ht="15" customHeight="1" x14ac:dyDescent="0.2">
      <c r="C50" s="351"/>
      <c r="D50" s="351"/>
      <c r="E50" s="351"/>
      <c r="F50" s="351"/>
      <c r="G50" s="351"/>
      <c r="H50" s="351"/>
      <c r="I50" s="351"/>
      <c r="J50" s="351"/>
      <c r="K50" s="351"/>
      <c r="L50" s="358"/>
      <c r="M50" s="359"/>
      <c r="N50" s="359"/>
      <c r="O50" s="359"/>
      <c r="P50" s="359"/>
      <c r="Q50" s="359"/>
      <c r="R50" s="359"/>
      <c r="S50" s="359"/>
      <c r="T50" s="359"/>
      <c r="U50" s="359"/>
      <c r="V50" s="359"/>
      <c r="W50" s="359"/>
      <c r="X50" s="359"/>
      <c r="Y50" s="359"/>
      <c r="Z50" s="359"/>
      <c r="AA50" s="359"/>
      <c r="AB50" s="359"/>
      <c r="AC50" s="359"/>
      <c r="AD50" s="360"/>
      <c r="AE50" s="358"/>
      <c r="AF50" s="359"/>
      <c r="AG50" s="359"/>
      <c r="AH50" s="359"/>
      <c r="AI50" s="359"/>
      <c r="AJ50" s="359"/>
      <c r="AK50" s="359"/>
      <c r="AL50" s="359"/>
      <c r="AM50" s="359"/>
      <c r="AN50" s="359"/>
      <c r="AO50" s="359"/>
      <c r="AP50" s="359"/>
      <c r="AQ50" s="359"/>
      <c r="AR50" s="359"/>
      <c r="AS50" s="359"/>
      <c r="AT50" s="359"/>
      <c r="AU50" s="360"/>
      <c r="BL50" s="213"/>
      <c r="BM50" s="213"/>
      <c r="BN50" s="213"/>
    </row>
    <row r="51" spans="3:66" ht="15" customHeight="1" x14ac:dyDescent="0.2">
      <c r="C51" s="351" t="s">
        <v>971</v>
      </c>
      <c r="D51" s="351"/>
      <c r="E51" s="351"/>
      <c r="F51" s="351"/>
      <c r="G51" s="351"/>
      <c r="H51" s="351"/>
      <c r="I51" s="351"/>
      <c r="J51" s="351"/>
      <c r="K51" s="351"/>
      <c r="L51" s="384" t="s">
        <v>972</v>
      </c>
      <c r="M51" s="385"/>
      <c r="N51" s="385"/>
      <c r="O51" s="385"/>
      <c r="P51" s="385"/>
      <c r="Q51" s="385"/>
      <c r="R51" s="385"/>
      <c r="S51" s="385"/>
      <c r="T51" s="385"/>
      <c r="U51" s="385"/>
      <c r="V51" s="385"/>
      <c r="W51" s="385"/>
      <c r="X51" s="385"/>
      <c r="Y51" s="385"/>
      <c r="Z51" s="385"/>
      <c r="AA51" s="385"/>
      <c r="AB51" s="385"/>
      <c r="AC51" s="385"/>
      <c r="AD51" s="386"/>
      <c r="AE51" s="352" t="s">
        <v>973</v>
      </c>
      <c r="AF51" s="353"/>
      <c r="AG51" s="353"/>
      <c r="AH51" s="353"/>
      <c r="AI51" s="353"/>
      <c r="AJ51" s="353"/>
      <c r="AK51" s="353"/>
      <c r="AL51" s="353"/>
      <c r="AM51" s="353"/>
      <c r="AN51" s="353"/>
      <c r="AO51" s="353"/>
      <c r="AP51" s="353"/>
      <c r="AQ51" s="353"/>
      <c r="AR51" s="353"/>
      <c r="AS51" s="353"/>
      <c r="AT51" s="353"/>
      <c r="AU51" s="354"/>
      <c r="BL51" s="213"/>
      <c r="BM51" s="213"/>
      <c r="BN51" s="213"/>
    </row>
    <row r="52" spans="3:66" ht="15" customHeight="1" x14ac:dyDescent="0.2">
      <c r="C52" s="351"/>
      <c r="D52" s="351"/>
      <c r="E52" s="351"/>
      <c r="F52" s="351"/>
      <c r="G52" s="351"/>
      <c r="H52" s="351"/>
      <c r="I52" s="351"/>
      <c r="J52" s="351"/>
      <c r="K52" s="351"/>
      <c r="L52" s="387"/>
      <c r="M52" s="388"/>
      <c r="N52" s="388"/>
      <c r="O52" s="388"/>
      <c r="P52" s="388"/>
      <c r="Q52" s="388"/>
      <c r="R52" s="388"/>
      <c r="S52" s="388"/>
      <c r="T52" s="388"/>
      <c r="U52" s="388"/>
      <c r="V52" s="388"/>
      <c r="W52" s="388"/>
      <c r="X52" s="388"/>
      <c r="Y52" s="388"/>
      <c r="Z52" s="388"/>
      <c r="AA52" s="388"/>
      <c r="AB52" s="388"/>
      <c r="AC52" s="388"/>
      <c r="AD52" s="389"/>
      <c r="AE52" s="355"/>
      <c r="AF52" s="356"/>
      <c r="AG52" s="356"/>
      <c r="AH52" s="356"/>
      <c r="AI52" s="356"/>
      <c r="AJ52" s="356"/>
      <c r="AK52" s="356"/>
      <c r="AL52" s="356"/>
      <c r="AM52" s="356"/>
      <c r="AN52" s="356"/>
      <c r="AO52" s="356"/>
      <c r="AP52" s="356"/>
      <c r="AQ52" s="356"/>
      <c r="AR52" s="356"/>
      <c r="AS52" s="356"/>
      <c r="AT52" s="356"/>
      <c r="AU52" s="357"/>
      <c r="BL52" s="213"/>
      <c r="BM52" s="213"/>
      <c r="BN52" s="213"/>
    </row>
    <row r="53" spans="3:66" ht="15" customHeight="1" x14ac:dyDescent="0.2">
      <c r="C53" s="351"/>
      <c r="D53" s="351"/>
      <c r="E53" s="351"/>
      <c r="F53" s="351"/>
      <c r="G53" s="351"/>
      <c r="H53" s="351"/>
      <c r="I53" s="351"/>
      <c r="J53" s="351"/>
      <c r="K53" s="351"/>
      <c r="L53" s="390"/>
      <c r="M53" s="391"/>
      <c r="N53" s="391"/>
      <c r="O53" s="391"/>
      <c r="P53" s="391"/>
      <c r="Q53" s="391"/>
      <c r="R53" s="391"/>
      <c r="S53" s="391"/>
      <c r="T53" s="391"/>
      <c r="U53" s="391"/>
      <c r="V53" s="391"/>
      <c r="W53" s="391"/>
      <c r="X53" s="391"/>
      <c r="Y53" s="391"/>
      <c r="Z53" s="391"/>
      <c r="AA53" s="391"/>
      <c r="AB53" s="391"/>
      <c r="AC53" s="391"/>
      <c r="AD53" s="392"/>
      <c r="AE53" s="358"/>
      <c r="AF53" s="359"/>
      <c r="AG53" s="359"/>
      <c r="AH53" s="359"/>
      <c r="AI53" s="359"/>
      <c r="AJ53" s="359"/>
      <c r="AK53" s="359"/>
      <c r="AL53" s="359"/>
      <c r="AM53" s="359"/>
      <c r="AN53" s="359"/>
      <c r="AO53" s="359"/>
      <c r="AP53" s="359"/>
      <c r="AQ53" s="359"/>
      <c r="AR53" s="359"/>
      <c r="AS53" s="359"/>
      <c r="AT53" s="359"/>
      <c r="AU53" s="360"/>
      <c r="BL53" s="213"/>
      <c r="BM53" s="213"/>
      <c r="BN53" s="213"/>
    </row>
    <row r="54" spans="3:66" ht="38.25" customHeight="1" x14ac:dyDescent="0.2">
      <c r="AS54" s="282"/>
      <c r="BL54" s="213"/>
      <c r="BM54" s="213"/>
      <c r="BN54" s="213"/>
    </row>
    <row r="55" spans="3:66" ht="60" customHeight="1" x14ac:dyDescent="0.2">
      <c r="L55" s="213" t="s">
        <v>204</v>
      </c>
      <c r="BL55" s="213"/>
      <c r="BM55" s="213"/>
      <c r="BN55" s="213"/>
    </row>
    <row r="56" spans="3:66" ht="65.25" customHeight="1" x14ac:dyDescent="0.2">
      <c r="C56" s="213"/>
      <c r="D56" s="213"/>
      <c r="E56" s="213"/>
      <c r="F56" s="213"/>
      <c r="G56" s="213"/>
      <c r="H56" s="338" t="s">
        <v>148</v>
      </c>
      <c r="I56" s="338"/>
      <c r="J56" s="338"/>
      <c r="K56" s="338"/>
      <c r="L56" s="338"/>
      <c r="M56" s="338"/>
      <c r="N56" s="338"/>
      <c r="O56" s="338"/>
      <c r="P56" s="338"/>
      <c r="Q56" s="338"/>
      <c r="R56" s="338"/>
      <c r="S56" s="338"/>
      <c r="T56" s="338"/>
      <c r="U56" s="338"/>
      <c r="V56" s="338"/>
      <c r="W56" s="338"/>
      <c r="X56" s="338"/>
      <c r="Y56" s="338"/>
      <c r="Z56" s="338"/>
      <c r="AA56" s="338"/>
      <c r="AB56" s="338"/>
      <c r="AC56" s="338"/>
      <c r="AD56" s="72"/>
      <c r="AE56" s="72"/>
      <c r="AF56" s="72"/>
      <c r="AG56" s="72"/>
      <c r="AH56" s="72"/>
      <c r="AI56" s="72"/>
      <c r="BL56" s="213"/>
      <c r="BM56" s="213"/>
      <c r="BN56" s="213"/>
    </row>
    <row r="57" spans="3:66" ht="60" customHeight="1" x14ac:dyDescent="0.2">
      <c r="C57" s="213"/>
      <c r="D57" s="213"/>
      <c r="E57" s="213"/>
      <c r="F57" s="213"/>
      <c r="G57" s="213"/>
      <c r="H57" s="339" t="s">
        <v>16</v>
      </c>
      <c r="I57" s="340"/>
      <c r="J57" s="340"/>
      <c r="K57" s="341"/>
      <c r="M57" s="339" t="s">
        <v>30</v>
      </c>
      <c r="N57" s="340"/>
      <c r="O57" s="341"/>
      <c r="P57" s="213"/>
      <c r="Q57" s="339" t="s">
        <v>40</v>
      </c>
      <c r="R57" s="340"/>
      <c r="S57" s="340"/>
      <c r="T57" s="340"/>
      <c r="U57" s="340"/>
      <c r="V57" s="340"/>
      <c r="W57" s="340"/>
      <c r="X57" s="340"/>
      <c r="Y57" s="340"/>
      <c r="Z57" s="340"/>
      <c r="AA57" s="340"/>
      <c r="AB57" s="341"/>
      <c r="AJ57" s="349" t="s">
        <v>35</v>
      </c>
      <c r="AK57" s="350"/>
      <c r="AL57" s="48"/>
      <c r="BL57" s="213"/>
      <c r="BM57" s="213"/>
      <c r="BN57" s="213"/>
    </row>
    <row r="58" spans="3:66" ht="60" customHeight="1" x14ac:dyDescent="0.2">
      <c r="C58" s="213"/>
      <c r="D58" s="213"/>
      <c r="E58" s="213"/>
      <c r="F58" s="213"/>
      <c r="G58" s="213"/>
      <c r="H58" s="24" t="s">
        <v>27</v>
      </c>
      <c r="I58" s="339" t="s">
        <v>29</v>
      </c>
      <c r="J58" s="340"/>
      <c r="K58" s="341"/>
      <c r="M58" s="24" t="s">
        <v>27</v>
      </c>
      <c r="N58" s="24" t="s">
        <v>28</v>
      </c>
      <c r="O58" s="24" t="s">
        <v>29</v>
      </c>
      <c r="P58" s="213"/>
      <c r="Q58" s="24" t="s">
        <v>27</v>
      </c>
      <c r="R58" s="24" t="s">
        <v>28</v>
      </c>
      <c r="S58" s="73"/>
      <c r="T58" s="73"/>
      <c r="U58" s="339" t="s">
        <v>29</v>
      </c>
      <c r="V58" s="340"/>
      <c r="W58" s="340"/>
      <c r="X58" s="340"/>
      <c r="Y58" s="340"/>
      <c r="Z58" s="340"/>
      <c r="AA58" s="340"/>
      <c r="AB58" s="341"/>
      <c r="AJ58" s="24" t="s">
        <v>34</v>
      </c>
      <c r="AK58" s="24" t="s">
        <v>28</v>
      </c>
      <c r="AL58" s="49"/>
      <c r="BL58" s="213"/>
      <c r="BM58" s="213"/>
      <c r="BN58" s="213"/>
    </row>
    <row r="59" spans="3:66" ht="96" customHeight="1" x14ac:dyDescent="0.2">
      <c r="C59" s="213"/>
      <c r="D59" s="213"/>
      <c r="E59" s="213"/>
      <c r="F59" s="213"/>
      <c r="G59" s="213"/>
      <c r="H59" s="228" t="s">
        <v>93</v>
      </c>
      <c r="I59" s="342" t="s">
        <v>74</v>
      </c>
      <c r="J59" s="343"/>
      <c r="K59" s="344"/>
      <c r="M59" s="283" t="s">
        <v>147</v>
      </c>
      <c r="N59" s="65">
        <v>5</v>
      </c>
      <c r="O59" s="283" t="s">
        <v>22</v>
      </c>
      <c r="P59" s="213"/>
      <c r="Q59" s="65" t="s">
        <v>81</v>
      </c>
      <c r="R59" s="65">
        <v>1</v>
      </c>
      <c r="S59" s="284"/>
      <c r="T59" s="284"/>
      <c r="U59" s="345" t="s">
        <v>41</v>
      </c>
      <c r="V59" s="346"/>
      <c r="W59" s="346"/>
      <c r="X59" s="346"/>
      <c r="Y59" s="346"/>
      <c r="Z59" s="346"/>
      <c r="AA59" s="346"/>
      <c r="AB59" s="347"/>
      <c r="AJ59" s="216" t="s">
        <v>33</v>
      </c>
      <c r="AK59" s="75">
        <v>0.5</v>
      </c>
      <c r="AL59" s="56"/>
      <c r="BL59" s="213"/>
      <c r="BM59" s="213"/>
      <c r="BN59" s="213"/>
    </row>
    <row r="60" spans="3:66" ht="102" customHeight="1" x14ac:dyDescent="0.2">
      <c r="C60" s="213"/>
      <c r="D60" s="213"/>
      <c r="E60" s="213"/>
      <c r="F60" s="213"/>
      <c r="G60" s="213"/>
      <c r="H60" s="285" t="s">
        <v>94</v>
      </c>
      <c r="I60" s="342" t="s">
        <v>75</v>
      </c>
      <c r="J60" s="343"/>
      <c r="K60" s="344"/>
      <c r="M60" s="283" t="s">
        <v>89</v>
      </c>
      <c r="N60" s="65">
        <v>4</v>
      </c>
      <c r="O60" s="283" t="s">
        <v>23</v>
      </c>
      <c r="P60" s="213"/>
      <c r="Q60" s="65" t="s">
        <v>82</v>
      </c>
      <c r="R60" s="65">
        <v>2</v>
      </c>
      <c r="S60" s="284"/>
      <c r="T60" s="284"/>
      <c r="U60" s="345" t="s">
        <v>88</v>
      </c>
      <c r="V60" s="346"/>
      <c r="W60" s="346"/>
      <c r="X60" s="346"/>
      <c r="Y60" s="346"/>
      <c r="Z60" s="346"/>
      <c r="AA60" s="346"/>
      <c r="AB60" s="347"/>
      <c r="AJ60" s="216" t="s">
        <v>189</v>
      </c>
      <c r="AK60" s="75">
        <v>1</v>
      </c>
      <c r="AL60" s="56"/>
      <c r="BL60" s="213"/>
      <c r="BM60" s="213"/>
      <c r="BN60" s="213"/>
    </row>
    <row r="61" spans="3:66" ht="95.25" customHeight="1" x14ac:dyDescent="0.2">
      <c r="C61" s="213"/>
      <c r="D61" s="213"/>
      <c r="E61" s="213"/>
      <c r="F61" s="213"/>
      <c r="G61" s="213"/>
      <c r="H61" s="228" t="s">
        <v>95</v>
      </c>
      <c r="I61" s="342" t="s">
        <v>76</v>
      </c>
      <c r="J61" s="343"/>
      <c r="K61" s="344"/>
      <c r="M61" s="283" t="s">
        <v>90</v>
      </c>
      <c r="N61" s="65">
        <v>3</v>
      </c>
      <c r="O61" s="283" t="s">
        <v>24</v>
      </c>
      <c r="P61" s="213"/>
      <c r="Q61" s="65" t="s">
        <v>83</v>
      </c>
      <c r="R61" s="65">
        <v>3</v>
      </c>
      <c r="S61" s="284"/>
      <c r="T61" s="284"/>
      <c r="U61" s="345" t="s">
        <v>87</v>
      </c>
      <c r="V61" s="346"/>
      <c r="W61" s="346"/>
      <c r="X61" s="346"/>
      <c r="Y61" s="346"/>
      <c r="Z61" s="346"/>
      <c r="AA61" s="346"/>
      <c r="AB61" s="347"/>
      <c r="BL61" s="213"/>
      <c r="BM61" s="213"/>
      <c r="BN61" s="213"/>
    </row>
    <row r="62" spans="3:66" ht="90.75" customHeight="1" x14ac:dyDescent="0.2">
      <c r="C62" s="213"/>
      <c r="D62" s="213"/>
      <c r="E62" s="213"/>
      <c r="F62" s="213"/>
      <c r="G62" s="213"/>
      <c r="H62" s="228" t="s">
        <v>96</v>
      </c>
      <c r="I62" s="342" t="s">
        <v>77</v>
      </c>
      <c r="J62" s="343"/>
      <c r="K62" s="344"/>
      <c r="M62" s="283" t="s">
        <v>91</v>
      </c>
      <c r="N62" s="65">
        <v>2</v>
      </c>
      <c r="O62" s="283" t="s">
        <v>25</v>
      </c>
      <c r="P62" s="213"/>
      <c r="Q62" s="65" t="s">
        <v>84</v>
      </c>
      <c r="R62" s="65">
        <v>4</v>
      </c>
      <c r="S62" s="284"/>
      <c r="T62" s="284"/>
      <c r="U62" s="345" t="s">
        <v>86</v>
      </c>
      <c r="V62" s="346"/>
      <c r="W62" s="346"/>
      <c r="X62" s="346"/>
      <c r="Y62" s="346"/>
      <c r="Z62" s="346"/>
      <c r="AA62" s="346"/>
      <c r="AB62" s="347"/>
      <c r="BL62" s="213"/>
      <c r="BM62" s="213"/>
      <c r="BN62" s="213"/>
    </row>
    <row r="63" spans="3:66" ht="67.5" customHeight="1" x14ac:dyDescent="0.2">
      <c r="C63" s="213"/>
      <c r="D63" s="213"/>
      <c r="E63" s="213"/>
      <c r="F63" s="213"/>
      <c r="G63" s="213"/>
      <c r="H63" s="228" t="s">
        <v>97</v>
      </c>
      <c r="I63" s="342" t="s">
        <v>78</v>
      </c>
      <c r="J63" s="343"/>
      <c r="K63" s="344"/>
      <c r="M63" s="283" t="s">
        <v>92</v>
      </c>
      <c r="N63" s="65">
        <v>1</v>
      </c>
      <c r="O63" s="283" t="s">
        <v>26</v>
      </c>
      <c r="P63" s="213"/>
      <c r="R63" s="213"/>
      <c r="S63" s="213"/>
      <c r="U63" s="281"/>
      <c r="V63" s="281"/>
      <c r="W63" s="281"/>
      <c r="X63" s="281"/>
      <c r="Y63" s="281"/>
      <c r="Z63" s="281"/>
      <c r="AA63" s="281"/>
      <c r="AB63" s="72"/>
      <c r="AC63" s="72"/>
      <c r="AD63" s="72"/>
      <c r="AE63" s="72"/>
      <c r="AF63" s="72"/>
      <c r="AG63" s="72"/>
      <c r="AH63" s="72"/>
      <c r="AI63" s="72"/>
      <c r="BL63" s="213"/>
      <c r="BM63" s="213"/>
      <c r="BN63" s="213"/>
    </row>
    <row r="64" spans="3:66" ht="60" customHeight="1" x14ac:dyDescent="0.2">
      <c r="C64" s="213"/>
      <c r="D64" s="213"/>
      <c r="E64" s="213"/>
      <c r="F64" s="213"/>
      <c r="G64" s="213"/>
      <c r="H64" s="214" t="s">
        <v>98</v>
      </c>
      <c r="I64" s="335" t="s">
        <v>39</v>
      </c>
      <c r="J64" s="336"/>
      <c r="K64" s="337"/>
      <c r="M64" s="213"/>
      <c r="N64" s="72"/>
      <c r="P64" s="213"/>
      <c r="R64" s="213"/>
      <c r="S64" s="213"/>
      <c r="U64" s="281"/>
      <c r="V64" s="281"/>
      <c r="W64" s="281"/>
      <c r="X64" s="281"/>
      <c r="Y64" s="281"/>
      <c r="Z64" s="281"/>
      <c r="AA64" s="281"/>
      <c r="AB64" s="72"/>
      <c r="AC64" s="72"/>
      <c r="AD64" s="72"/>
      <c r="AE64" s="72"/>
      <c r="AF64" s="72"/>
      <c r="AG64" s="72"/>
      <c r="AH64" s="72"/>
      <c r="AI64" s="72"/>
      <c r="BL64" s="213"/>
      <c r="BM64" s="213"/>
      <c r="BN64" s="213"/>
    </row>
    <row r="65" spans="3:66" ht="74.25" customHeight="1" x14ac:dyDescent="0.2">
      <c r="C65" s="213"/>
      <c r="D65" s="213"/>
      <c r="E65" s="213"/>
      <c r="F65" s="213"/>
      <c r="G65" s="213"/>
      <c r="H65" s="214" t="s">
        <v>99</v>
      </c>
      <c r="I65" s="335" t="s">
        <v>79</v>
      </c>
      <c r="J65" s="336"/>
      <c r="K65" s="337"/>
      <c r="M65" s="213"/>
      <c r="N65" s="72"/>
      <c r="P65" s="213"/>
      <c r="R65" s="213"/>
      <c r="S65" s="213"/>
      <c r="U65" s="281"/>
      <c r="V65" s="281"/>
      <c r="W65" s="281"/>
      <c r="X65" s="281"/>
      <c r="Y65" s="281"/>
      <c r="Z65" s="281"/>
      <c r="AA65" s="281"/>
      <c r="AB65" s="72"/>
      <c r="AC65" s="72"/>
      <c r="AD65" s="72"/>
      <c r="AE65" s="72"/>
      <c r="AF65" s="72"/>
      <c r="AG65" s="72"/>
      <c r="AH65" s="72"/>
      <c r="AI65" s="72"/>
      <c r="BL65" s="213"/>
      <c r="BM65" s="213"/>
      <c r="BN65" s="213"/>
    </row>
    <row r="66" spans="3:66" ht="69.75" customHeight="1" x14ac:dyDescent="0.2">
      <c r="C66" s="213"/>
      <c r="D66" s="213"/>
      <c r="E66" s="213"/>
      <c r="F66" s="213"/>
      <c r="G66" s="213"/>
      <c r="H66" s="214" t="s">
        <v>100</v>
      </c>
      <c r="I66" s="335" t="s">
        <v>80</v>
      </c>
      <c r="J66" s="336"/>
      <c r="K66" s="337"/>
      <c r="M66" s="213"/>
      <c r="N66" s="72"/>
      <c r="O66" s="286"/>
      <c r="P66" s="213"/>
      <c r="R66" s="213"/>
      <c r="S66" s="213"/>
      <c r="U66" s="281"/>
      <c r="V66" s="281"/>
      <c r="W66" s="281"/>
      <c r="X66" s="281"/>
      <c r="Y66" s="281"/>
      <c r="Z66" s="281"/>
      <c r="AA66" s="281"/>
      <c r="AB66" s="72"/>
      <c r="AC66" s="72"/>
      <c r="AD66" s="72"/>
      <c r="AE66" s="72"/>
      <c r="AF66" s="72"/>
      <c r="AG66" s="72"/>
      <c r="AH66" s="72"/>
      <c r="AI66" s="72"/>
      <c r="BL66" s="213"/>
      <c r="BM66" s="213"/>
      <c r="BN66" s="213"/>
    </row>
    <row r="67" spans="3:66" ht="60" customHeight="1" x14ac:dyDescent="0.2">
      <c r="BL67" s="213"/>
      <c r="BM67" s="213"/>
      <c r="BN67" s="213"/>
    </row>
    <row r="68" spans="3:66" ht="60" customHeight="1" x14ac:dyDescent="0.2">
      <c r="BL68" s="213"/>
      <c r="BM68" s="213"/>
      <c r="BN68" s="213"/>
    </row>
    <row r="69" spans="3:66" ht="60" customHeight="1" x14ac:dyDescent="0.2">
      <c r="E69" s="76" t="s">
        <v>738</v>
      </c>
      <c r="BL69" s="213"/>
      <c r="BM69" s="213"/>
      <c r="BN69" s="213"/>
    </row>
    <row r="70" spans="3:66" ht="60" customHeight="1" x14ac:dyDescent="0.2">
      <c r="E70" s="76" t="s">
        <v>730</v>
      </c>
      <c r="J70" s="72" t="s">
        <v>695</v>
      </c>
      <c r="K70" s="72" t="s">
        <v>43</v>
      </c>
      <c r="BL70" s="213"/>
      <c r="BM70" s="213"/>
      <c r="BN70" s="213"/>
    </row>
    <row r="71" spans="3:66" ht="60" customHeight="1" x14ac:dyDescent="0.2">
      <c r="E71" s="76" t="s">
        <v>737</v>
      </c>
      <c r="J71" s="72" t="s">
        <v>19</v>
      </c>
      <c r="K71" s="72" t="s">
        <v>44</v>
      </c>
      <c r="L71" s="213" t="s">
        <v>701</v>
      </c>
      <c r="BL71" s="213"/>
      <c r="BM71" s="213"/>
      <c r="BN71" s="213"/>
    </row>
    <row r="72" spans="3:66" ht="60" customHeight="1" x14ac:dyDescent="0.2">
      <c r="E72" s="76" t="s">
        <v>734</v>
      </c>
      <c r="J72" s="72" t="s">
        <v>696</v>
      </c>
      <c r="K72" s="72" t="s">
        <v>45</v>
      </c>
      <c r="L72" s="213" t="s">
        <v>702</v>
      </c>
      <c r="BL72" s="213"/>
      <c r="BM72" s="213"/>
      <c r="BN72" s="213"/>
    </row>
    <row r="73" spans="3:66" ht="60" customHeight="1" x14ac:dyDescent="0.2">
      <c r="E73" s="76" t="s">
        <v>735</v>
      </c>
      <c r="J73" s="72" t="s">
        <v>697</v>
      </c>
      <c r="K73" s="72" t="s">
        <v>699</v>
      </c>
      <c r="BL73" s="213"/>
      <c r="BM73" s="213"/>
      <c r="BN73" s="213"/>
    </row>
    <row r="74" spans="3:66" ht="60" customHeight="1" x14ac:dyDescent="0.2">
      <c r="E74" s="76" t="s">
        <v>736</v>
      </c>
      <c r="J74" s="72" t="s">
        <v>698</v>
      </c>
      <c r="K74" s="72" t="s">
        <v>700</v>
      </c>
      <c r="BL74" s="213"/>
      <c r="BM74" s="213"/>
      <c r="BN74" s="213"/>
    </row>
    <row r="75" spans="3:66" ht="60" customHeight="1" x14ac:dyDescent="0.2">
      <c r="E75" s="76" t="s">
        <v>731</v>
      </c>
      <c r="BL75" s="213"/>
      <c r="BM75" s="213"/>
      <c r="BN75" s="213"/>
    </row>
    <row r="76" spans="3:66" ht="60" customHeight="1" x14ac:dyDescent="0.2">
      <c r="E76" s="76" t="s">
        <v>732</v>
      </c>
      <c r="BL76" s="213"/>
      <c r="BM76" s="213"/>
      <c r="BN76" s="213"/>
    </row>
    <row r="77" spans="3:66" ht="60" customHeight="1" x14ac:dyDescent="0.2">
      <c r="E77" s="76" t="s">
        <v>733</v>
      </c>
      <c r="BL77" s="213"/>
      <c r="BM77" s="213"/>
      <c r="BN77" s="213"/>
    </row>
    <row r="78" spans="3:66" ht="60" customHeight="1" x14ac:dyDescent="0.2">
      <c r="BL78" s="213"/>
      <c r="BM78" s="213"/>
      <c r="BN78" s="213"/>
    </row>
    <row r="79" spans="3:66" ht="60" customHeight="1" x14ac:dyDescent="0.2"/>
    <row r="80" spans="3:66" ht="60" customHeight="1" x14ac:dyDescent="0.2"/>
    <row r="81" spans="3:5" ht="60" customHeight="1" x14ac:dyDescent="0.2"/>
    <row r="82" spans="3:5" ht="60" customHeight="1" x14ac:dyDescent="0.2">
      <c r="C82" s="280" t="s">
        <v>590</v>
      </c>
    </row>
    <row r="83" spans="3:5" ht="60" customHeight="1" x14ac:dyDescent="0.2">
      <c r="C83" s="280" t="s">
        <v>591</v>
      </c>
    </row>
    <row r="84" spans="3:5" ht="60" customHeight="1" x14ac:dyDescent="0.2">
      <c r="C84" s="280" t="s">
        <v>592</v>
      </c>
    </row>
    <row r="85" spans="3:5" ht="60" customHeight="1" x14ac:dyDescent="0.2"/>
    <row r="86" spans="3:5" ht="60" customHeight="1" x14ac:dyDescent="0.2">
      <c r="C86" s="65">
        <v>1</v>
      </c>
      <c r="E86" s="76">
        <v>1</v>
      </c>
    </row>
    <row r="87" spans="3:5" ht="60" customHeight="1" x14ac:dyDescent="0.2">
      <c r="C87" s="65">
        <v>2</v>
      </c>
      <c r="E87" s="76">
        <v>2</v>
      </c>
    </row>
    <row r="88" spans="3:5" ht="60" customHeight="1" x14ac:dyDescent="0.2">
      <c r="C88" s="65">
        <v>3</v>
      </c>
      <c r="E88" s="76">
        <v>3</v>
      </c>
    </row>
    <row r="89" spans="3:5" ht="60" customHeight="1" x14ac:dyDescent="0.2">
      <c r="C89" s="65">
        <v>4</v>
      </c>
      <c r="E89" s="76">
        <v>4</v>
      </c>
    </row>
    <row r="90" spans="3:5" ht="60" customHeight="1" x14ac:dyDescent="0.2">
      <c r="C90" s="65">
        <v>5</v>
      </c>
      <c r="E90" s="76">
        <v>5</v>
      </c>
    </row>
    <row r="91" spans="3:5" ht="60" customHeight="1" x14ac:dyDescent="0.2">
      <c r="C91" s="65">
        <v>6</v>
      </c>
      <c r="E91" s="76">
        <v>6</v>
      </c>
    </row>
    <row r="92" spans="3:5" ht="60" customHeight="1" x14ac:dyDescent="0.2">
      <c r="C92" s="65">
        <v>7</v>
      </c>
      <c r="E92" s="76">
        <v>7</v>
      </c>
    </row>
    <row r="93" spans="3:5" ht="60" customHeight="1" x14ac:dyDescent="0.2">
      <c r="C93" s="65">
        <v>8</v>
      </c>
      <c r="E93" s="76">
        <v>8</v>
      </c>
    </row>
    <row r="94" spans="3:5" ht="60" customHeight="1" x14ac:dyDescent="0.2">
      <c r="C94" s="65">
        <v>9</v>
      </c>
      <c r="E94" s="76">
        <v>9</v>
      </c>
    </row>
    <row r="95" spans="3:5" ht="60" customHeight="1" x14ac:dyDescent="0.2">
      <c r="C95" s="65">
        <v>10</v>
      </c>
      <c r="E95" s="76">
        <v>10</v>
      </c>
    </row>
    <row r="96" spans="3:5" ht="60" customHeight="1" x14ac:dyDescent="0.2">
      <c r="C96" s="65">
        <v>11</v>
      </c>
      <c r="E96" s="76">
        <v>11</v>
      </c>
    </row>
    <row r="97" spans="3:5" ht="60" customHeight="1" x14ac:dyDescent="0.2">
      <c r="C97" s="65">
        <v>12</v>
      </c>
      <c r="E97" s="76">
        <v>12</v>
      </c>
    </row>
    <row r="98" spans="3:5" ht="60" customHeight="1" x14ac:dyDescent="0.2">
      <c r="C98" s="65">
        <v>13</v>
      </c>
    </row>
    <row r="99" spans="3:5" ht="60" customHeight="1" x14ac:dyDescent="0.2">
      <c r="C99" s="65">
        <v>14</v>
      </c>
    </row>
    <row r="100" spans="3:5" ht="60" customHeight="1" x14ac:dyDescent="0.2">
      <c r="C100" s="65">
        <v>15</v>
      </c>
    </row>
    <row r="101" spans="3:5" ht="60" customHeight="1" x14ac:dyDescent="0.2">
      <c r="C101" s="65">
        <v>16</v>
      </c>
    </row>
    <row r="102" spans="3:5" ht="60" customHeight="1" x14ac:dyDescent="0.2">
      <c r="C102" s="65">
        <v>17</v>
      </c>
    </row>
    <row r="103" spans="3:5" ht="60" customHeight="1" x14ac:dyDescent="0.2">
      <c r="C103" s="65">
        <v>18</v>
      </c>
    </row>
    <row r="104" spans="3:5" ht="60" customHeight="1" x14ac:dyDescent="0.2">
      <c r="C104" s="65">
        <v>19</v>
      </c>
    </row>
    <row r="105" spans="3:5" ht="60" customHeight="1" x14ac:dyDescent="0.2">
      <c r="C105" s="65">
        <v>20</v>
      </c>
    </row>
    <row r="106" spans="3:5" ht="60" customHeight="1" x14ac:dyDescent="0.2">
      <c r="C106" s="65">
        <v>21</v>
      </c>
    </row>
    <row r="107" spans="3:5" ht="60" customHeight="1" x14ac:dyDescent="0.2">
      <c r="C107" s="65">
        <v>22</v>
      </c>
    </row>
    <row r="108" spans="3:5" ht="60" customHeight="1" x14ac:dyDescent="0.2">
      <c r="C108" s="65">
        <v>23</v>
      </c>
    </row>
    <row r="109" spans="3:5" ht="60" customHeight="1" x14ac:dyDescent="0.2">
      <c r="C109" s="65">
        <v>24</v>
      </c>
    </row>
    <row r="110" spans="3:5" ht="60" customHeight="1" x14ac:dyDescent="0.2">
      <c r="C110" s="65">
        <v>25</v>
      </c>
    </row>
    <row r="111" spans="3:5" ht="60" customHeight="1" x14ac:dyDescent="0.2">
      <c r="C111" s="65">
        <v>26</v>
      </c>
    </row>
    <row r="112" spans="3:5" ht="60" customHeight="1" x14ac:dyDescent="0.2">
      <c r="C112" s="65">
        <v>27</v>
      </c>
    </row>
    <row r="113" spans="3:3" ht="60" customHeight="1" x14ac:dyDescent="0.2">
      <c r="C113" s="65">
        <v>28</v>
      </c>
    </row>
    <row r="114" spans="3:3" ht="60" customHeight="1" x14ac:dyDescent="0.2">
      <c r="C114" s="65">
        <v>29</v>
      </c>
    </row>
    <row r="115" spans="3:3" ht="60" customHeight="1" x14ac:dyDescent="0.2">
      <c r="C115" s="65">
        <v>30</v>
      </c>
    </row>
    <row r="116" spans="3:3" ht="60" customHeight="1" x14ac:dyDescent="0.2">
      <c r="C116" s="65">
        <v>31</v>
      </c>
    </row>
    <row r="117" spans="3:3" ht="60" customHeight="1" x14ac:dyDescent="0.2"/>
  </sheetData>
  <sheetProtection selectLockedCells="1"/>
  <autoFilter ref="C8:AU53">
    <filterColumn colId="27" showButton="0"/>
    <filterColumn colId="28" showButton="0"/>
    <filterColumn colId="29" showButton="0"/>
    <filterColumn colId="30" showButton="0"/>
    <filterColumn colId="31" showButton="0"/>
    <filterColumn colId="32" showButton="0"/>
    <filterColumn colId="33" showButton="0"/>
    <filterColumn colId="37" showButton="0"/>
    <filterColumn colId="38" showButton="0"/>
    <filterColumn colId="40" showButton="0"/>
    <filterColumn colId="41" showButton="0"/>
    <filterColumn colId="43" showButton="0"/>
  </autoFilter>
  <dataConsolidate/>
  <mergeCells count="91">
    <mergeCell ref="L51:AD53"/>
    <mergeCell ref="J46:J47"/>
    <mergeCell ref="AT1:AU1"/>
    <mergeCell ref="AT3:AU3"/>
    <mergeCell ref="E1:AS3"/>
    <mergeCell ref="V27:V28"/>
    <mergeCell ref="H8:H9"/>
    <mergeCell ref="J5:J6"/>
    <mergeCell ref="M8:M9"/>
    <mergeCell ref="I8:I9"/>
    <mergeCell ref="J8:J9"/>
    <mergeCell ref="N5:N6"/>
    <mergeCell ref="O5:O6"/>
    <mergeCell ref="Q5:Q6"/>
    <mergeCell ref="R5:R6"/>
    <mergeCell ref="K5:K6"/>
    <mergeCell ref="C1:D3"/>
    <mergeCell ref="C17:C18"/>
    <mergeCell ref="D17:D18"/>
    <mergeCell ref="E17:E18"/>
    <mergeCell ref="F17:F18"/>
    <mergeCell ref="C5:I6"/>
    <mergeCell ref="C8:C9"/>
    <mergeCell ref="G8:G9"/>
    <mergeCell ref="D8:D9"/>
    <mergeCell ref="E8:E9"/>
    <mergeCell ref="F8:F9"/>
    <mergeCell ref="K8:K9"/>
    <mergeCell ref="L8:L9"/>
    <mergeCell ref="AE48:AU50"/>
    <mergeCell ref="L48:AD50"/>
    <mergeCell ref="AD8:AI8"/>
    <mergeCell ref="AL8:AL9"/>
    <mergeCell ref="S8:S9"/>
    <mergeCell ref="V8:V9"/>
    <mergeCell ref="W8:W9"/>
    <mergeCell ref="X8:X9"/>
    <mergeCell ref="Y8:Y9"/>
    <mergeCell ref="Z8:Z9"/>
    <mergeCell ref="AA8:AA9"/>
    <mergeCell ref="AT8:AU8"/>
    <mergeCell ref="AN8:AP8"/>
    <mergeCell ref="AQ8:AS8"/>
    <mergeCell ref="P8:P9"/>
    <mergeCell ref="N8:N9"/>
    <mergeCell ref="O8:O9"/>
    <mergeCell ref="Q8:Q9"/>
    <mergeCell ref="R8:R9"/>
    <mergeCell ref="T8:T9"/>
    <mergeCell ref="U8:U9"/>
    <mergeCell ref="AB8:AB9"/>
    <mergeCell ref="AC8:AC9"/>
    <mergeCell ref="AJ8:AK8"/>
    <mergeCell ref="AM8:AM9"/>
    <mergeCell ref="U58:AB58"/>
    <mergeCell ref="U59:AB59"/>
    <mergeCell ref="AJ57:AK57"/>
    <mergeCell ref="C48:K50"/>
    <mergeCell ref="AE51:AU53"/>
    <mergeCell ref="C51:K53"/>
    <mergeCell ref="U17:U18"/>
    <mergeCell ref="G17:G18"/>
    <mergeCell ref="H17:H18"/>
    <mergeCell ref="I17:I18"/>
    <mergeCell ref="J17:J18"/>
    <mergeCell ref="K17:K18"/>
    <mergeCell ref="L17:L18"/>
    <mergeCell ref="M17:M18"/>
    <mergeCell ref="N17:N18"/>
    <mergeCell ref="I66:K66"/>
    <mergeCell ref="H56:AC56"/>
    <mergeCell ref="H57:K57"/>
    <mergeCell ref="M57:O57"/>
    <mergeCell ref="Q57:AB57"/>
    <mergeCell ref="I64:K64"/>
    <mergeCell ref="I65:K65"/>
    <mergeCell ref="I60:K60"/>
    <mergeCell ref="I61:K61"/>
    <mergeCell ref="I62:K62"/>
    <mergeCell ref="I63:K63"/>
    <mergeCell ref="U60:AB60"/>
    <mergeCell ref="U61:AB61"/>
    <mergeCell ref="U62:AB62"/>
    <mergeCell ref="I58:K58"/>
    <mergeCell ref="I59:K59"/>
    <mergeCell ref="T17:T18"/>
    <mergeCell ref="O17:O18"/>
    <mergeCell ref="P17:P18"/>
    <mergeCell ref="Q17:Q18"/>
    <mergeCell ref="R17:R18"/>
    <mergeCell ref="S17:S18"/>
  </mergeCells>
  <conditionalFormatting sqref="T10 T45:T47 T19:T21">
    <cfRule type="cellIs" dxfId="91" priority="627" stopIfTrue="1" operator="between">
      <formula>4.5</formula>
      <formula>11</formula>
    </cfRule>
    <cfRule type="cellIs" dxfId="90" priority="628" stopIfTrue="1" operator="lessThan">
      <formula>4</formula>
    </cfRule>
    <cfRule type="cellIs" dxfId="89" priority="629" stopIfTrue="1" operator="greaterThan">
      <formula>11</formula>
    </cfRule>
    <cfRule type="cellIs" dxfId="88" priority="630" stopIfTrue="1" operator="equal">
      <formula>4</formula>
    </cfRule>
  </conditionalFormatting>
  <conditionalFormatting sqref="AD10">
    <cfRule type="iconSet" priority="622">
      <iconSet>
        <cfvo type="percent" val="0"/>
        <cfvo type="formula" val="$O$11-($O$11*0.3)"/>
        <cfvo type="formula" val="$O$11-($O$11*0.2)"/>
      </iconSet>
    </cfRule>
  </conditionalFormatting>
  <conditionalFormatting sqref="AF10">
    <cfRule type="iconSet" priority="621">
      <iconSet>
        <cfvo type="percent" val="0"/>
        <cfvo type="formula" val="$P$11-($P$11*0.3)"/>
        <cfvo type="formula" val="$P$11-($P$11*0.2)"/>
      </iconSet>
    </cfRule>
  </conditionalFormatting>
  <conditionalFormatting sqref="AH10">
    <cfRule type="iconSet" priority="620">
      <iconSet>
        <cfvo type="percent" val="0"/>
        <cfvo type="formula" val="$Q$11-($Q$11*0.3)"/>
        <cfvo type="formula" val="$Q$11-($Q$11*0.2)"/>
      </iconSet>
    </cfRule>
  </conditionalFormatting>
  <conditionalFormatting sqref="AD10">
    <cfRule type="iconSet" priority="594">
      <iconSet>
        <cfvo type="percent" val="0"/>
        <cfvo type="formula" val="#REF!-(#REF!*0.3)"/>
        <cfvo type="formula" val="#REF!-(#REF!*0.2)"/>
      </iconSet>
    </cfRule>
  </conditionalFormatting>
  <conditionalFormatting sqref="AD10">
    <cfRule type="iconSet" priority="593">
      <iconSet>
        <cfvo type="percent" val="0"/>
        <cfvo type="num" val="0.12"/>
        <cfvo type="num" val="0.25"/>
      </iconSet>
    </cfRule>
  </conditionalFormatting>
  <conditionalFormatting sqref="AH10">
    <cfRule type="iconSet" priority="580">
      <iconSet>
        <cfvo type="percent" val="0"/>
        <cfvo type="num" val="0.62"/>
        <cfvo type="num" val="0.75"/>
      </iconSet>
    </cfRule>
  </conditionalFormatting>
  <conditionalFormatting sqref="AD10">
    <cfRule type="iconSet" priority="623">
      <iconSet>
        <cfvo type="percent" val="0"/>
        <cfvo type="num" val="0.12"/>
        <cfvo type="num" val="0.25"/>
      </iconSet>
    </cfRule>
  </conditionalFormatting>
  <conditionalFormatting sqref="AF10">
    <cfRule type="iconSet" priority="624">
      <iconSet>
        <cfvo type="percent" val="0"/>
        <cfvo type="num" val="0.37"/>
        <cfvo type="num" val="0.5"/>
      </iconSet>
    </cfRule>
  </conditionalFormatting>
  <conditionalFormatting sqref="AH10">
    <cfRule type="iconSet" priority="625">
      <iconSet>
        <cfvo type="percent" val="0"/>
        <cfvo type="num" val="0.62"/>
        <cfvo type="num" val="0.75"/>
      </iconSet>
    </cfRule>
  </conditionalFormatting>
  <conditionalFormatting sqref="T11:T12">
    <cfRule type="cellIs" dxfId="87" priority="562" stopIfTrue="1" operator="between">
      <formula>4.5</formula>
      <formula>11</formula>
    </cfRule>
    <cfRule type="cellIs" dxfId="86" priority="563" stopIfTrue="1" operator="lessThan">
      <formula>4</formula>
    </cfRule>
    <cfRule type="cellIs" dxfId="85" priority="564" stopIfTrue="1" operator="greaterThan">
      <formula>11</formula>
    </cfRule>
    <cfRule type="cellIs" dxfId="84" priority="565" stopIfTrue="1" operator="equal">
      <formula>4</formula>
    </cfRule>
  </conditionalFormatting>
  <conditionalFormatting sqref="AD11">
    <cfRule type="iconSet" priority="561">
      <iconSet>
        <cfvo type="percent" val="0"/>
        <cfvo type="formula" val="$O$11-($O$11*0.3)"/>
        <cfvo type="formula" val="$O$11-($O$11*0.2)"/>
      </iconSet>
    </cfRule>
  </conditionalFormatting>
  <conditionalFormatting sqref="AF11">
    <cfRule type="iconSet" priority="560">
      <iconSet>
        <cfvo type="percent" val="0"/>
        <cfvo type="formula" val="$P$11-($P$11*0.3)"/>
        <cfvo type="formula" val="$P$11-($P$11*0.2)"/>
      </iconSet>
    </cfRule>
  </conditionalFormatting>
  <conditionalFormatting sqref="AH11">
    <cfRule type="iconSet" priority="559">
      <iconSet>
        <cfvo type="percent" val="0"/>
        <cfvo type="formula" val="$Q$11-($Q$11*0.3)"/>
        <cfvo type="formula" val="$Q$11-($Q$11*0.2)"/>
      </iconSet>
    </cfRule>
  </conditionalFormatting>
  <conditionalFormatting sqref="AD11">
    <cfRule type="iconSet" priority="557">
      <iconSet>
        <cfvo type="percent" val="0"/>
        <cfvo type="formula" val="#REF!-(#REF!*0.3)"/>
        <cfvo type="formula" val="#REF!-(#REF!*0.2)"/>
      </iconSet>
    </cfRule>
  </conditionalFormatting>
  <conditionalFormatting sqref="AD11">
    <cfRule type="iconSet" priority="556">
      <iconSet>
        <cfvo type="percent" val="0"/>
        <cfvo type="num" val="0.12"/>
        <cfvo type="num" val="0.25"/>
      </iconSet>
    </cfRule>
  </conditionalFormatting>
  <conditionalFormatting sqref="AD12">
    <cfRule type="iconSet" priority="555">
      <iconSet>
        <cfvo type="percent" val="0"/>
        <cfvo type="formula" val="#REF!-(#REF!*0.3)"/>
        <cfvo type="formula" val="#REF!-(#REF!*0.2)"/>
      </iconSet>
    </cfRule>
  </conditionalFormatting>
  <conditionalFormatting sqref="AD12">
    <cfRule type="iconSet" priority="554">
      <iconSet>
        <cfvo type="percent" val="0"/>
        <cfvo type="num" val="0.12"/>
        <cfvo type="num" val="0.25"/>
      </iconSet>
    </cfRule>
  </conditionalFormatting>
  <conditionalFormatting sqref="AH11">
    <cfRule type="iconSet" priority="553">
      <iconSet>
        <cfvo type="percent" val="0"/>
        <cfvo type="num" val="0.62"/>
        <cfvo type="num" val="0.75"/>
      </iconSet>
    </cfRule>
  </conditionalFormatting>
  <conditionalFormatting sqref="AH12">
    <cfRule type="iconSet" priority="552">
      <iconSet>
        <cfvo type="percent" val="0"/>
        <cfvo type="num" val="0.62"/>
        <cfvo type="num" val="0.75"/>
      </iconSet>
    </cfRule>
  </conditionalFormatting>
  <conditionalFormatting sqref="AD12">
    <cfRule type="iconSet" priority="566">
      <iconSet>
        <cfvo type="percent" val="0"/>
        <cfvo type="formula" val="#REF!-(#REF!*0.3)"/>
        <cfvo type="formula" val="#REF!-(#REF!*0.2)"/>
      </iconSet>
    </cfRule>
  </conditionalFormatting>
  <conditionalFormatting sqref="AF12">
    <cfRule type="iconSet" priority="567">
      <iconSet>
        <cfvo type="percent" val="0"/>
        <cfvo type="formula" val="#REF!-(#REF!*0.3)"/>
        <cfvo type="formula" val="#REF!-(#REF!*0.2)"/>
      </iconSet>
    </cfRule>
  </conditionalFormatting>
  <conditionalFormatting sqref="AH12">
    <cfRule type="iconSet" priority="568">
      <iconSet>
        <cfvo type="percent" val="0"/>
        <cfvo type="formula" val="#REF!-(#REF!*0.3)"/>
        <cfvo type="formula" val="#REF!-(#REF!*0.2)"/>
      </iconSet>
    </cfRule>
  </conditionalFormatting>
  <conditionalFormatting sqref="AD11:AD12">
    <cfRule type="iconSet" priority="570">
      <iconSet>
        <cfvo type="percent" val="0"/>
        <cfvo type="num" val="0.12"/>
        <cfvo type="num" val="0.25"/>
      </iconSet>
    </cfRule>
  </conditionalFormatting>
  <conditionalFormatting sqref="AF11:AF12">
    <cfRule type="iconSet" priority="571">
      <iconSet>
        <cfvo type="percent" val="0"/>
        <cfvo type="num" val="0.37"/>
        <cfvo type="num" val="0.5"/>
      </iconSet>
    </cfRule>
  </conditionalFormatting>
  <conditionalFormatting sqref="AH11:AH12">
    <cfRule type="iconSet" priority="572">
      <iconSet>
        <cfvo type="percent" val="0"/>
        <cfvo type="num" val="0.62"/>
        <cfvo type="num" val="0.75"/>
      </iconSet>
    </cfRule>
  </conditionalFormatting>
  <conditionalFormatting sqref="T22">
    <cfRule type="cellIs" dxfId="83" priority="367" stopIfTrue="1" operator="between">
      <formula>4.5</formula>
      <formula>11</formula>
    </cfRule>
    <cfRule type="cellIs" dxfId="82" priority="368" stopIfTrue="1" operator="lessThan">
      <formula>4</formula>
    </cfRule>
    <cfRule type="cellIs" dxfId="81" priority="369" stopIfTrue="1" operator="greaterThan">
      <formula>11</formula>
    </cfRule>
    <cfRule type="cellIs" dxfId="80" priority="370" stopIfTrue="1" operator="equal">
      <formula>4</formula>
    </cfRule>
  </conditionalFormatting>
  <conditionalFormatting sqref="T13:T15">
    <cfRule type="cellIs" dxfId="79" priority="460" stopIfTrue="1" operator="between">
      <formula>4.5</formula>
      <formula>11</formula>
    </cfRule>
    <cfRule type="cellIs" dxfId="78" priority="461" stopIfTrue="1" operator="lessThan">
      <formula>4</formula>
    </cfRule>
    <cfRule type="cellIs" dxfId="77" priority="462" stopIfTrue="1" operator="greaterThan">
      <formula>11</formula>
    </cfRule>
    <cfRule type="cellIs" dxfId="76" priority="463" stopIfTrue="1" operator="equal">
      <formula>4</formula>
    </cfRule>
  </conditionalFormatting>
  <conditionalFormatting sqref="AD13">
    <cfRule type="iconSet" priority="455">
      <iconSet>
        <cfvo type="percent" val="0"/>
        <cfvo type="formula" val="$O$11-($O$11*0.3)"/>
        <cfvo type="formula" val="$O$11-($O$11*0.2)"/>
      </iconSet>
    </cfRule>
  </conditionalFormatting>
  <conditionalFormatting sqref="AF13">
    <cfRule type="iconSet" priority="454">
      <iconSet>
        <cfvo type="percent" val="0"/>
        <cfvo type="formula" val="$P$11-($P$11*0.3)"/>
        <cfvo type="formula" val="$P$11-($P$11*0.2)"/>
      </iconSet>
    </cfRule>
  </conditionalFormatting>
  <conditionalFormatting sqref="AH13">
    <cfRule type="iconSet" priority="453">
      <iconSet>
        <cfvo type="percent" val="0"/>
        <cfvo type="formula" val="$Q$11-($Q$11*0.3)"/>
        <cfvo type="formula" val="$Q$11-($Q$11*0.2)"/>
      </iconSet>
    </cfRule>
  </conditionalFormatting>
  <conditionalFormatting sqref="AD14">
    <cfRule type="iconSet" priority="451">
      <iconSet>
        <cfvo type="percent" val="0"/>
        <cfvo type="formula" val="$O$12-($O$12*0.3)"/>
        <cfvo type="formula" val="$O$12-($O$12*0.2)"/>
      </iconSet>
    </cfRule>
  </conditionalFormatting>
  <conditionalFormatting sqref="AF14">
    <cfRule type="iconSet" priority="450">
      <iconSet>
        <cfvo type="percent" val="0"/>
        <cfvo type="formula" val="$P$12-($P$12*0.3)"/>
        <cfvo type="formula" val="$P$12-($P$12*0.2)"/>
      </iconSet>
    </cfRule>
  </conditionalFormatting>
  <conditionalFormatting sqref="AH14">
    <cfRule type="iconSet" priority="449">
      <iconSet>
        <cfvo type="percent" val="0"/>
        <cfvo type="formula" val="$Q$12-($Q$12*0.3)"/>
        <cfvo type="formula" val="$Q$12-($Q$12*0.2)"/>
      </iconSet>
    </cfRule>
  </conditionalFormatting>
  <conditionalFormatting sqref="AD15">
    <cfRule type="iconSet" priority="447">
      <iconSet>
        <cfvo type="percent" val="0"/>
        <cfvo type="formula" val="$O$13-($O$13*0.3)"/>
        <cfvo type="formula" val="$O$13-($O$13*0.2)"/>
      </iconSet>
    </cfRule>
  </conditionalFormatting>
  <conditionalFormatting sqref="AF15">
    <cfRule type="iconSet" priority="446">
      <iconSet>
        <cfvo type="percent" val="0"/>
        <cfvo type="formula" val="$P$13-($P$13*0.3)"/>
        <cfvo type="formula" val="$P$13-($P$13*0.2)"/>
      </iconSet>
    </cfRule>
  </conditionalFormatting>
  <conditionalFormatting sqref="AH15">
    <cfRule type="iconSet" priority="445">
      <iconSet>
        <cfvo type="percent" val="0"/>
        <cfvo type="formula" val="$Q$13-($Q$13*0.3)"/>
        <cfvo type="formula" val="$Q$13-($Q$13*0.2)"/>
      </iconSet>
    </cfRule>
  </conditionalFormatting>
  <conditionalFormatting sqref="AD13">
    <cfRule type="iconSet" priority="443">
      <iconSet>
        <cfvo type="percent" val="0"/>
        <cfvo type="formula" val="#REF!-(#REF!*0.3)"/>
        <cfvo type="formula" val="#REF!-(#REF!*0.2)"/>
      </iconSet>
    </cfRule>
  </conditionalFormatting>
  <conditionalFormatting sqref="AD13">
    <cfRule type="iconSet" priority="442">
      <iconSet>
        <cfvo type="percent" val="0"/>
        <cfvo type="num" val="0.12"/>
        <cfvo type="num" val="0.25"/>
      </iconSet>
    </cfRule>
  </conditionalFormatting>
  <conditionalFormatting sqref="AD14">
    <cfRule type="iconSet" priority="441">
      <iconSet>
        <cfvo type="percent" val="0"/>
        <cfvo type="formula" val="#REF!-(#REF!*0.3)"/>
        <cfvo type="formula" val="#REF!-(#REF!*0.2)"/>
      </iconSet>
    </cfRule>
  </conditionalFormatting>
  <conditionalFormatting sqref="AD14">
    <cfRule type="iconSet" priority="440">
      <iconSet>
        <cfvo type="percent" val="0"/>
        <cfvo type="num" val="0.12"/>
        <cfvo type="num" val="0.25"/>
      </iconSet>
    </cfRule>
  </conditionalFormatting>
  <conditionalFormatting sqref="AD15">
    <cfRule type="iconSet" priority="439">
      <iconSet>
        <cfvo type="percent" val="0"/>
        <cfvo type="formula" val="#REF!-(#REF!*0.3)"/>
        <cfvo type="formula" val="#REF!-(#REF!*0.2)"/>
      </iconSet>
    </cfRule>
  </conditionalFormatting>
  <conditionalFormatting sqref="AD15">
    <cfRule type="iconSet" priority="438">
      <iconSet>
        <cfvo type="percent" val="0"/>
        <cfvo type="num" val="0.12"/>
        <cfvo type="num" val="0.25"/>
      </iconSet>
    </cfRule>
  </conditionalFormatting>
  <conditionalFormatting sqref="AH13">
    <cfRule type="iconSet" priority="437">
      <iconSet>
        <cfvo type="percent" val="0"/>
        <cfvo type="num" val="0.62"/>
        <cfvo type="num" val="0.75"/>
      </iconSet>
    </cfRule>
  </conditionalFormatting>
  <conditionalFormatting sqref="AH14">
    <cfRule type="iconSet" priority="436">
      <iconSet>
        <cfvo type="percent" val="0"/>
        <cfvo type="num" val="0.62"/>
        <cfvo type="num" val="0.75"/>
      </iconSet>
    </cfRule>
  </conditionalFormatting>
  <conditionalFormatting sqref="AH15">
    <cfRule type="iconSet" priority="435">
      <iconSet>
        <cfvo type="percent" val="0"/>
        <cfvo type="num" val="0.62"/>
        <cfvo type="num" val="0.75"/>
      </iconSet>
    </cfRule>
  </conditionalFormatting>
  <conditionalFormatting sqref="AD13:AD15">
    <cfRule type="iconSet" priority="456">
      <iconSet>
        <cfvo type="percent" val="0"/>
        <cfvo type="num" val="0.12"/>
        <cfvo type="num" val="0.25"/>
      </iconSet>
    </cfRule>
  </conditionalFormatting>
  <conditionalFormatting sqref="AF13:AF15">
    <cfRule type="iconSet" priority="457">
      <iconSet>
        <cfvo type="percent" val="0"/>
        <cfvo type="num" val="0.37"/>
        <cfvo type="num" val="0.5"/>
      </iconSet>
    </cfRule>
  </conditionalFormatting>
  <conditionalFormatting sqref="AH13:AH15">
    <cfRule type="iconSet" priority="458">
      <iconSet>
        <cfvo type="percent" val="0"/>
        <cfvo type="num" val="0.62"/>
        <cfvo type="num" val="0.75"/>
      </iconSet>
    </cfRule>
  </conditionalFormatting>
  <conditionalFormatting sqref="T16">
    <cfRule type="cellIs" dxfId="75" priority="431" stopIfTrue="1" operator="between">
      <formula>4.5</formula>
      <formula>11</formula>
    </cfRule>
    <cfRule type="cellIs" dxfId="74" priority="432" stopIfTrue="1" operator="lessThan">
      <formula>4</formula>
    </cfRule>
    <cfRule type="cellIs" dxfId="73" priority="433" stopIfTrue="1" operator="greaterThan">
      <formula>11</formula>
    </cfRule>
    <cfRule type="cellIs" dxfId="72" priority="434" stopIfTrue="1" operator="equal">
      <formula>4</formula>
    </cfRule>
  </conditionalFormatting>
  <conditionalFormatting sqref="AD16">
    <cfRule type="iconSet" priority="426">
      <iconSet>
        <cfvo type="percent" val="0"/>
        <cfvo type="formula" val="$O$13-($O$13*0.3)"/>
        <cfvo type="formula" val="$O$13-($O$13*0.2)"/>
      </iconSet>
    </cfRule>
  </conditionalFormatting>
  <conditionalFormatting sqref="AF16">
    <cfRule type="iconSet" priority="425">
      <iconSet>
        <cfvo type="percent" val="0"/>
        <cfvo type="formula" val="$P$13-($P$13*0.3)"/>
        <cfvo type="formula" val="$P$13-($P$13*0.2)"/>
      </iconSet>
    </cfRule>
  </conditionalFormatting>
  <conditionalFormatting sqref="AH16">
    <cfRule type="iconSet" priority="424">
      <iconSet>
        <cfvo type="percent" val="0"/>
        <cfvo type="formula" val="$Q$13-($Q$13*0.3)"/>
        <cfvo type="formula" val="$Q$13-($Q$13*0.2)"/>
      </iconSet>
    </cfRule>
  </conditionalFormatting>
  <conditionalFormatting sqref="AD16">
    <cfRule type="iconSet" priority="422">
      <iconSet>
        <cfvo type="percent" val="0"/>
        <cfvo type="formula" val="#REF!-(#REF!*0.3)"/>
        <cfvo type="formula" val="#REF!-(#REF!*0.2)"/>
      </iconSet>
    </cfRule>
  </conditionalFormatting>
  <conditionalFormatting sqref="AD16">
    <cfRule type="iconSet" priority="421">
      <iconSet>
        <cfvo type="percent" val="0"/>
        <cfvo type="num" val="0.12"/>
        <cfvo type="num" val="0.25"/>
      </iconSet>
    </cfRule>
  </conditionalFormatting>
  <conditionalFormatting sqref="AH16">
    <cfRule type="iconSet" priority="420">
      <iconSet>
        <cfvo type="percent" val="0"/>
        <cfvo type="num" val="0.62"/>
        <cfvo type="num" val="0.75"/>
      </iconSet>
    </cfRule>
  </conditionalFormatting>
  <conditionalFormatting sqref="AD16">
    <cfRule type="iconSet" priority="427">
      <iconSet>
        <cfvo type="percent" val="0"/>
        <cfvo type="num" val="0.12"/>
        <cfvo type="num" val="0.25"/>
      </iconSet>
    </cfRule>
  </conditionalFormatting>
  <conditionalFormatting sqref="AF16">
    <cfRule type="iconSet" priority="428">
      <iconSet>
        <cfvo type="percent" val="0"/>
        <cfvo type="num" val="0.37"/>
        <cfvo type="num" val="0.5"/>
      </iconSet>
    </cfRule>
  </conditionalFormatting>
  <conditionalFormatting sqref="AH16">
    <cfRule type="iconSet" priority="429">
      <iconSet>
        <cfvo type="percent" val="0"/>
        <cfvo type="num" val="0.62"/>
        <cfvo type="num" val="0.75"/>
      </iconSet>
    </cfRule>
  </conditionalFormatting>
  <conditionalFormatting sqref="T17">
    <cfRule type="cellIs" dxfId="71" priority="410" stopIfTrue="1" operator="between">
      <formula>4.5</formula>
      <formula>11</formula>
    </cfRule>
    <cfRule type="cellIs" dxfId="70" priority="411" stopIfTrue="1" operator="lessThan">
      <formula>4</formula>
    </cfRule>
    <cfRule type="cellIs" dxfId="69" priority="412" stopIfTrue="1" operator="greaterThan">
      <formula>11</formula>
    </cfRule>
    <cfRule type="cellIs" dxfId="68" priority="413" stopIfTrue="1" operator="equal">
      <formula>4</formula>
    </cfRule>
  </conditionalFormatting>
  <conditionalFormatting sqref="AD19">
    <cfRule type="iconSet" priority="398">
      <iconSet>
        <cfvo type="percent" val="0"/>
        <cfvo type="formula" val="$O$11-($O$11*0.3)"/>
        <cfvo type="formula" val="$O$11-($O$11*0.2)"/>
      </iconSet>
    </cfRule>
  </conditionalFormatting>
  <conditionalFormatting sqref="AF19">
    <cfRule type="iconSet" priority="397">
      <iconSet>
        <cfvo type="percent" val="0"/>
        <cfvo type="formula" val="$P$11-($P$11*0.3)"/>
        <cfvo type="formula" val="$P$11-($P$11*0.2)"/>
      </iconSet>
    </cfRule>
  </conditionalFormatting>
  <conditionalFormatting sqref="AH19">
    <cfRule type="iconSet" priority="396">
      <iconSet>
        <cfvo type="percent" val="0"/>
        <cfvo type="formula" val="$Q$11-($Q$11*0.3)"/>
        <cfvo type="formula" val="$Q$11-($Q$11*0.2)"/>
      </iconSet>
    </cfRule>
  </conditionalFormatting>
  <conditionalFormatting sqref="AD20">
    <cfRule type="iconSet" priority="394">
      <iconSet>
        <cfvo type="percent" val="0"/>
        <cfvo type="formula" val="$O$12-($O$12*0.3)"/>
        <cfvo type="formula" val="$O$12-($O$12*0.2)"/>
      </iconSet>
    </cfRule>
  </conditionalFormatting>
  <conditionalFormatting sqref="AF20">
    <cfRule type="iconSet" priority="393">
      <iconSet>
        <cfvo type="percent" val="0"/>
        <cfvo type="formula" val="$P$12-($P$12*0.3)"/>
        <cfvo type="formula" val="$P$12-($P$12*0.2)"/>
      </iconSet>
    </cfRule>
  </conditionalFormatting>
  <conditionalFormatting sqref="AH20">
    <cfRule type="iconSet" priority="392">
      <iconSet>
        <cfvo type="percent" val="0"/>
        <cfvo type="formula" val="$Q$12-($Q$12*0.3)"/>
        <cfvo type="formula" val="$Q$12-($Q$12*0.2)"/>
      </iconSet>
    </cfRule>
  </conditionalFormatting>
  <conditionalFormatting sqref="AD21">
    <cfRule type="iconSet" priority="386">
      <iconSet>
        <cfvo type="percent" val="0"/>
        <cfvo type="formula" val="$O$14-($O$14*0.3)"/>
        <cfvo type="formula" val="$O$14-($O$14*0.2)"/>
      </iconSet>
    </cfRule>
  </conditionalFormatting>
  <conditionalFormatting sqref="AF21">
    <cfRule type="iconSet" priority="385">
      <iconSet>
        <cfvo type="percent" val="0"/>
        <cfvo type="formula" val="$P$14-($P$14*0.3)"/>
        <cfvo type="formula" val="$P$14-($P$14*0.2)"/>
      </iconSet>
    </cfRule>
  </conditionalFormatting>
  <conditionalFormatting sqref="AH21">
    <cfRule type="iconSet" priority="384">
      <iconSet>
        <cfvo type="percent" val="0"/>
        <cfvo type="formula" val="$Q$14-($Q$14*0.3)"/>
        <cfvo type="formula" val="$Q$14-($Q$14*0.2)"/>
      </iconSet>
    </cfRule>
  </conditionalFormatting>
  <conditionalFormatting sqref="AD19">
    <cfRule type="iconSet" priority="382">
      <iconSet>
        <cfvo type="percent" val="0"/>
        <cfvo type="formula" val="#REF!-(#REF!*0.3)"/>
        <cfvo type="formula" val="#REF!-(#REF!*0.2)"/>
      </iconSet>
    </cfRule>
  </conditionalFormatting>
  <conditionalFormatting sqref="AD19">
    <cfRule type="iconSet" priority="381">
      <iconSet>
        <cfvo type="percent" val="0"/>
        <cfvo type="num" val="0.12"/>
        <cfvo type="num" val="0.25"/>
      </iconSet>
    </cfRule>
  </conditionalFormatting>
  <conditionalFormatting sqref="AD20">
    <cfRule type="iconSet" priority="380">
      <iconSet>
        <cfvo type="percent" val="0"/>
        <cfvo type="formula" val="#REF!-(#REF!*0.3)"/>
        <cfvo type="formula" val="#REF!-(#REF!*0.2)"/>
      </iconSet>
    </cfRule>
  </conditionalFormatting>
  <conditionalFormatting sqref="AD20">
    <cfRule type="iconSet" priority="379">
      <iconSet>
        <cfvo type="percent" val="0"/>
        <cfvo type="num" val="0.12"/>
        <cfvo type="num" val="0.25"/>
      </iconSet>
    </cfRule>
  </conditionalFormatting>
  <conditionalFormatting sqref="AD21">
    <cfRule type="iconSet" priority="376">
      <iconSet>
        <cfvo type="percent" val="0"/>
        <cfvo type="formula" val="#REF!-(#REF!*0.3)"/>
        <cfvo type="formula" val="#REF!-(#REF!*0.2)"/>
      </iconSet>
    </cfRule>
  </conditionalFormatting>
  <conditionalFormatting sqref="AD21">
    <cfRule type="iconSet" priority="375">
      <iconSet>
        <cfvo type="percent" val="0"/>
        <cfvo type="num" val="0.12"/>
        <cfvo type="num" val="0.25"/>
      </iconSet>
    </cfRule>
  </conditionalFormatting>
  <conditionalFormatting sqref="AH19">
    <cfRule type="iconSet" priority="374">
      <iconSet>
        <cfvo type="percent" val="0"/>
        <cfvo type="num" val="0.62"/>
        <cfvo type="num" val="0.75"/>
      </iconSet>
    </cfRule>
  </conditionalFormatting>
  <conditionalFormatting sqref="AH20">
    <cfRule type="iconSet" priority="373">
      <iconSet>
        <cfvo type="percent" val="0"/>
        <cfvo type="num" val="0.62"/>
        <cfvo type="num" val="0.75"/>
      </iconSet>
    </cfRule>
  </conditionalFormatting>
  <conditionalFormatting sqref="AH21">
    <cfRule type="iconSet" priority="371">
      <iconSet>
        <cfvo type="percent" val="0"/>
        <cfvo type="num" val="0.62"/>
        <cfvo type="num" val="0.75"/>
      </iconSet>
    </cfRule>
  </conditionalFormatting>
  <conditionalFormatting sqref="AD22">
    <cfRule type="iconSet" priority="362">
      <iconSet>
        <cfvo type="percent" val="0"/>
        <cfvo type="formula" val="$O$11-($O$11*0.3)"/>
        <cfvo type="formula" val="$O$11-($O$11*0.2)"/>
      </iconSet>
    </cfRule>
  </conditionalFormatting>
  <conditionalFormatting sqref="AF22">
    <cfRule type="iconSet" priority="361">
      <iconSet>
        <cfvo type="percent" val="0"/>
        <cfvo type="formula" val="$P$11-($P$11*0.3)"/>
        <cfvo type="formula" val="$P$11-($P$11*0.2)"/>
      </iconSet>
    </cfRule>
  </conditionalFormatting>
  <conditionalFormatting sqref="AH22">
    <cfRule type="iconSet" priority="360">
      <iconSet>
        <cfvo type="percent" val="0"/>
        <cfvo type="formula" val="$Q$11-($Q$11*0.3)"/>
        <cfvo type="formula" val="$Q$11-($Q$11*0.2)"/>
      </iconSet>
    </cfRule>
  </conditionalFormatting>
  <conditionalFormatting sqref="AD22">
    <cfRule type="iconSet" priority="358">
      <iconSet>
        <cfvo type="percent" val="0"/>
        <cfvo type="formula" val="#REF!-(#REF!*0.3)"/>
        <cfvo type="formula" val="#REF!-(#REF!*0.2)"/>
      </iconSet>
    </cfRule>
  </conditionalFormatting>
  <conditionalFormatting sqref="AD22">
    <cfRule type="iconSet" priority="357">
      <iconSet>
        <cfvo type="percent" val="0"/>
        <cfvo type="num" val="0.12"/>
        <cfvo type="num" val="0.25"/>
      </iconSet>
    </cfRule>
  </conditionalFormatting>
  <conditionalFormatting sqref="AH22">
    <cfRule type="iconSet" priority="356">
      <iconSet>
        <cfvo type="percent" val="0"/>
        <cfvo type="num" val="0.62"/>
        <cfvo type="num" val="0.75"/>
      </iconSet>
    </cfRule>
  </conditionalFormatting>
  <conditionalFormatting sqref="AD22">
    <cfRule type="iconSet" priority="363">
      <iconSet>
        <cfvo type="percent" val="0"/>
        <cfvo type="num" val="0.12"/>
        <cfvo type="num" val="0.25"/>
      </iconSet>
    </cfRule>
  </conditionalFormatting>
  <conditionalFormatting sqref="AF22">
    <cfRule type="iconSet" priority="364">
      <iconSet>
        <cfvo type="percent" val="0"/>
        <cfvo type="num" val="0.37"/>
        <cfvo type="num" val="0.5"/>
      </iconSet>
    </cfRule>
  </conditionalFormatting>
  <conditionalFormatting sqref="AH22">
    <cfRule type="iconSet" priority="365">
      <iconSet>
        <cfvo type="percent" val="0"/>
        <cfvo type="num" val="0.62"/>
        <cfvo type="num" val="0.75"/>
      </iconSet>
    </cfRule>
  </conditionalFormatting>
  <conditionalFormatting sqref="T33">
    <cfRule type="cellIs" dxfId="67" priority="267" stopIfTrue="1" operator="between">
      <formula>4.5</formula>
      <formula>11</formula>
    </cfRule>
    <cfRule type="cellIs" dxfId="66" priority="268" stopIfTrue="1" operator="lessThan">
      <formula>4</formula>
    </cfRule>
    <cfRule type="cellIs" dxfId="65" priority="269" stopIfTrue="1" operator="greaterThan">
      <formula>11</formula>
    </cfRule>
    <cfRule type="cellIs" dxfId="64" priority="270" stopIfTrue="1" operator="equal">
      <formula>4</formula>
    </cfRule>
  </conditionalFormatting>
  <conditionalFormatting sqref="T31">
    <cfRule type="cellIs" dxfId="63" priority="310" stopIfTrue="1" operator="between">
      <formula>4.5</formula>
      <formula>11</formula>
    </cfRule>
    <cfRule type="cellIs" dxfId="62" priority="311" stopIfTrue="1" operator="lessThan">
      <formula>4</formula>
    </cfRule>
    <cfRule type="cellIs" dxfId="61" priority="312" stopIfTrue="1" operator="greaterThan">
      <formula>11</formula>
    </cfRule>
    <cfRule type="cellIs" dxfId="60" priority="313" stopIfTrue="1" operator="equal">
      <formula>4</formula>
    </cfRule>
  </conditionalFormatting>
  <conditionalFormatting sqref="AD31">
    <cfRule type="iconSet" priority="309">
      <iconSet>
        <cfvo type="percent" val="0"/>
        <cfvo type="formula" val="#REF!-(#REF!*0.3)"/>
        <cfvo type="formula" val="#REF!-(#REF!*0.2)"/>
      </iconSet>
    </cfRule>
  </conditionalFormatting>
  <conditionalFormatting sqref="AD31">
    <cfRule type="iconSet" priority="308">
      <iconSet>
        <cfvo type="percent" val="0"/>
        <cfvo type="num" val="0.12"/>
        <cfvo type="num" val="0.25"/>
      </iconSet>
    </cfRule>
  </conditionalFormatting>
  <conditionalFormatting sqref="AH31">
    <cfRule type="iconSet" priority="305">
      <iconSet>
        <cfvo type="percent" val="0"/>
        <cfvo type="num" val="0.62"/>
        <cfvo type="num" val="0.75"/>
      </iconSet>
    </cfRule>
  </conditionalFormatting>
  <conditionalFormatting sqref="T30">
    <cfRule type="cellIs" dxfId="59" priority="300" stopIfTrue="1" operator="between">
      <formula>4.5</formula>
      <formula>11</formula>
    </cfRule>
    <cfRule type="cellIs" dxfId="58" priority="301" stopIfTrue="1" operator="lessThan">
      <formula>4</formula>
    </cfRule>
    <cfRule type="cellIs" dxfId="57" priority="302" stopIfTrue="1" operator="greaterThan">
      <formula>11</formula>
    </cfRule>
    <cfRule type="cellIs" dxfId="56" priority="303" stopIfTrue="1" operator="equal">
      <formula>4</formula>
    </cfRule>
  </conditionalFormatting>
  <conditionalFormatting sqref="AD30">
    <cfRule type="iconSet" priority="295">
      <iconSet>
        <cfvo type="percent" val="0"/>
        <cfvo type="formula" val="#REF!-(#REF!*0.3)"/>
        <cfvo type="formula" val="#REF!-(#REF!*0.2)"/>
      </iconSet>
    </cfRule>
  </conditionalFormatting>
  <conditionalFormatting sqref="AD30">
    <cfRule type="iconSet" priority="294">
      <iconSet>
        <cfvo type="percent" val="0"/>
        <cfvo type="num" val="0.12"/>
        <cfvo type="num" val="0.25"/>
      </iconSet>
    </cfRule>
  </conditionalFormatting>
  <conditionalFormatting sqref="AH30">
    <cfRule type="iconSet" priority="293">
      <iconSet>
        <cfvo type="percent" val="0"/>
        <cfvo type="num" val="0.62"/>
        <cfvo type="num" val="0.75"/>
      </iconSet>
    </cfRule>
  </conditionalFormatting>
  <conditionalFormatting sqref="AD30">
    <cfRule type="iconSet" priority="296">
      <iconSet>
        <cfvo type="percent" val="0"/>
        <cfvo type="num" val="0.12"/>
        <cfvo type="num" val="0.25"/>
      </iconSet>
    </cfRule>
  </conditionalFormatting>
  <conditionalFormatting sqref="AF30">
    <cfRule type="iconSet" priority="297">
      <iconSet>
        <cfvo type="percent" val="0"/>
        <cfvo type="num" val="0.37"/>
        <cfvo type="num" val="0.5"/>
      </iconSet>
    </cfRule>
  </conditionalFormatting>
  <conditionalFormatting sqref="AH30">
    <cfRule type="iconSet" priority="298">
      <iconSet>
        <cfvo type="percent" val="0"/>
        <cfvo type="num" val="0.62"/>
        <cfvo type="num" val="0.75"/>
      </iconSet>
    </cfRule>
  </conditionalFormatting>
  <conditionalFormatting sqref="AD30">
    <cfRule type="iconSet" priority="314">
      <iconSet>
        <cfvo type="percent" val="0"/>
        <cfvo type="formula" val="#REF!-(#REF!*0.3)"/>
        <cfvo type="formula" val="#REF!-(#REF!*0.2)"/>
      </iconSet>
    </cfRule>
  </conditionalFormatting>
  <conditionalFormatting sqref="AF30">
    <cfRule type="iconSet" priority="315">
      <iconSet>
        <cfvo type="percent" val="0"/>
        <cfvo type="formula" val="#REF!-(#REF!*0.3)"/>
        <cfvo type="formula" val="#REF!-(#REF!*0.2)"/>
      </iconSet>
    </cfRule>
  </conditionalFormatting>
  <conditionalFormatting sqref="AH30">
    <cfRule type="iconSet" priority="316">
      <iconSet>
        <cfvo type="percent" val="0"/>
        <cfvo type="formula" val="#REF!-(#REF!*0.3)"/>
        <cfvo type="formula" val="#REF!-(#REF!*0.2)"/>
      </iconSet>
    </cfRule>
  </conditionalFormatting>
  <conditionalFormatting sqref="T32">
    <cfRule type="cellIs" dxfId="55" priority="289" stopIfTrue="1" operator="between">
      <formula>4.5</formula>
      <formula>11</formula>
    </cfRule>
    <cfRule type="cellIs" dxfId="54" priority="290" stopIfTrue="1" operator="lessThan">
      <formula>4</formula>
    </cfRule>
    <cfRule type="cellIs" dxfId="53" priority="291" stopIfTrue="1" operator="greaterThan">
      <formula>11</formula>
    </cfRule>
    <cfRule type="cellIs" dxfId="52" priority="292" stopIfTrue="1" operator="equal">
      <formula>4</formula>
    </cfRule>
  </conditionalFormatting>
  <conditionalFormatting sqref="AD32">
    <cfRule type="iconSet" priority="284">
      <iconSet>
        <cfvo type="percent" val="0"/>
        <cfvo type="formula" val="#REF!-(#REF!*0.3)"/>
        <cfvo type="formula" val="#REF!-(#REF!*0.2)"/>
      </iconSet>
    </cfRule>
  </conditionalFormatting>
  <conditionalFormatting sqref="AD32">
    <cfRule type="iconSet" priority="283">
      <iconSet>
        <cfvo type="percent" val="0"/>
        <cfvo type="num" val="0.12"/>
        <cfvo type="num" val="0.25"/>
      </iconSet>
    </cfRule>
  </conditionalFormatting>
  <conditionalFormatting sqref="AH32">
    <cfRule type="iconSet" priority="282">
      <iconSet>
        <cfvo type="percent" val="0"/>
        <cfvo type="num" val="0.62"/>
        <cfvo type="num" val="0.75"/>
      </iconSet>
    </cfRule>
  </conditionalFormatting>
  <conditionalFormatting sqref="AD32">
    <cfRule type="iconSet" priority="285">
      <iconSet>
        <cfvo type="percent" val="0"/>
        <cfvo type="num" val="0.12"/>
        <cfvo type="num" val="0.25"/>
      </iconSet>
    </cfRule>
  </conditionalFormatting>
  <conditionalFormatting sqref="AF32">
    <cfRule type="iconSet" priority="286">
      <iconSet>
        <cfvo type="percent" val="0"/>
        <cfvo type="num" val="0.37"/>
        <cfvo type="num" val="0.5"/>
      </iconSet>
    </cfRule>
  </conditionalFormatting>
  <conditionalFormatting sqref="AH32">
    <cfRule type="iconSet" priority="287">
      <iconSet>
        <cfvo type="percent" val="0"/>
        <cfvo type="num" val="0.62"/>
        <cfvo type="num" val="0.75"/>
      </iconSet>
    </cfRule>
  </conditionalFormatting>
  <conditionalFormatting sqref="AD31">
    <cfRule type="iconSet" priority="318">
      <iconSet>
        <cfvo type="percent" val="0"/>
        <cfvo type="formula" val="#REF!-(#REF!*0.3)"/>
        <cfvo type="formula" val="#REF!-(#REF!*0.2)"/>
      </iconSet>
    </cfRule>
  </conditionalFormatting>
  <conditionalFormatting sqref="AF31">
    <cfRule type="iconSet" priority="319">
      <iconSet>
        <cfvo type="percent" val="0"/>
        <cfvo type="formula" val="#REF!-(#REF!*0.3)"/>
        <cfvo type="formula" val="#REF!-(#REF!*0.2)"/>
      </iconSet>
    </cfRule>
  </conditionalFormatting>
  <conditionalFormatting sqref="AH31">
    <cfRule type="iconSet" priority="320">
      <iconSet>
        <cfvo type="percent" val="0"/>
        <cfvo type="formula" val="#REF!-(#REF!*0.3)"/>
        <cfvo type="formula" val="#REF!-(#REF!*0.2)"/>
      </iconSet>
    </cfRule>
  </conditionalFormatting>
  <conditionalFormatting sqref="AD32">
    <cfRule type="iconSet" priority="322">
      <iconSet>
        <cfvo type="percent" val="0"/>
        <cfvo type="formula" val="#REF!-(#REF!*0.3)"/>
        <cfvo type="formula" val="#REF!-(#REF!*0.2)"/>
      </iconSet>
    </cfRule>
  </conditionalFormatting>
  <conditionalFormatting sqref="AF32">
    <cfRule type="iconSet" priority="323">
      <iconSet>
        <cfvo type="percent" val="0"/>
        <cfvo type="formula" val="#REF!-(#REF!*0.3)"/>
        <cfvo type="formula" val="#REF!-(#REF!*0.2)"/>
      </iconSet>
    </cfRule>
  </conditionalFormatting>
  <conditionalFormatting sqref="AH32">
    <cfRule type="iconSet" priority="324">
      <iconSet>
        <cfvo type="percent" val="0"/>
        <cfvo type="formula" val="#REF!-(#REF!*0.3)"/>
        <cfvo type="formula" val="#REF!-(#REF!*0.2)"/>
      </iconSet>
    </cfRule>
  </conditionalFormatting>
  <conditionalFormatting sqref="AD33">
    <cfRule type="iconSet" priority="277">
      <iconSet>
        <cfvo type="percent" val="0"/>
        <cfvo type="formula" val="#REF!-(#REF!*0.3)"/>
        <cfvo type="formula" val="#REF!-(#REF!*0.2)"/>
      </iconSet>
    </cfRule>
  </conditionalFormatting>
  <conditionalFormatting sqref="AD33">
    <cfRule type="iconSet" priority="276">
      <iconSet>
        <cfvo type="percent" val="0"/>
        <cfvo type="num" val="0.12"/>
        <cfvo type="num" val="0.25"/>
      </iconSet>
    </cfRule>
  </conditionalFormatting>
  <conditionalFormatting sqref="AH33">
    <cfRule type="iconSet" priority="275">
      <iconSet>
        <cfvo type="percent" val="0"/>
        <cfvo type="num" val="0.62"/>
        <cfvo type="num" val="0.75"/>
      </iconSet>
    </cfRule>
  </conditionalFormatting>
  <conditionalFormatting sqref="AD33">
    <cfRule type="iconSet" priority="278">
      <iconSet>
        <cfvo type="percent" val="0"/>
        <cfvo type="num" val="0.12"/>
        <cfvo type="num" val="0.25"/>
      </iconSet>
    </cfRule>
  </conditionalFormatting>
  <conditionalFormatting sqref="AF33">
    <cfRule type="iconSet" priority="279">
      <iconSet>
        <cfvo type="percent" val="0"/>
        <cfvo type="num" val="0.37"/>
        <cfvo type="num" val="0.5"/>
      </iconSet>
    </cfRule>
  </conditionalFormatting>
  <conditionalFormatting sqref="AH33">
    <cfRule type="iconSet" priority="280">
      <iconSet>
        <cfvo type="percent" val="0"/>
        <cfvo type="num" val="0.62"/>
        <cfvo type="num" val="0.75"/>
      </iconSet>
    </cfRule>
  </conditionalFormatting>
  <conditionalFormatting sqref="AD33">
    <cfRule type="iconSet" priority="326">
      <iconSet>
        <cfvo type="percent" val="0"/>
        <cfvo type="formula" val="#REF!-(#REF!*0.3)"/>
        <cfvo type="formula" val="#REF!-(#REF!*0.2)"/>
      </iconSet>
    </cfRule>
  </conditionalFormatting>
  <conditionalFormatting sqref="AF33">
    <cfRule type="iconSet" priority="327">
      <iconSet>
        <cfvo type="percent" val="0"/>
        <cfvo type="formula" val="#REF!-(#REF!*0.3)"/>
        <cfvo type="formula" val="#REF!-(#REF!*0.2)"/>
      </iconSet>
    </cfRule>
  </conditionalFormatting>
  <conditionalFormatting sqref="AH33">
    <cfRule type="iconSet" priority="328">
      <iconSet>
        <cfvo type="percent" val="0"/>
        <cfvo type="formula" val="#REF!-(#REF!*0.3)"/>
        <cfvo type="formula" val="#REF!-(#REF!*0.2)"/>
      </iconSet>
    </cfRule>
  </conditionalFormatting>
  <conditionalFormatting sqref="AD31">
    <cfRule type="iconSet" priority="334">
      <iconSet>
        <cfvo type="percent" val="0"/>
        <cfvo type="num" val="0.12"/>
        <cfvo type="num" val="0.25"/>
      </iconSet>
    </cfRule>
  </conditionalFormatting>
  <conditionalFormatting sqref="AF31">
    <cfRule type="iconSet" priority="335">
      <iconSet>
        <cfvo type="percent" val="0"/>
        <cfvo type="num" val="0.37"/>
        <cfvo type="num" val="0.5"/>
      </iconSet>
    </cfRule>
  </conditionalFormatting>
  <conditionalFormatting sqref="AH31">
    <cfRule type="iconSet" priority="336">
      <iconSet>
        <cfvo type="percent" val="0"/>
        <cfvo type="num" val="0.62"/>
        <cfvo type="num" val="0.75"/>
      </iconSet>
    </cfRule>
  </conditionalFormatting>
  <conditionalFormatting sqref="T24">
    <cfRule type="cellIs" dxfId="47" priority="263" stopIfTrue="1" operator="between">
      <formula>4.5</formula>
      <formula>11</formula>
    </cfRule>
    <cfRule type="cellIs" dxfId="46" priority="264" stopIfTrue="1" operator="lessThan">
      <formula>4</formula>
    </cfRule>
    <cfRule type="cellIs" dxfId="45" priority="265" stopIfTrue="1" operator="greaterThan">
      <formula>11</formula>
    </cfRule>
    <cfRule type="cellIs" dxfId="44" priority="266" stopIfTrue="1" operator="equal">
      <formula>4</formula>
    </cfRule>
  </conditionalFormatting>
  <conditionalFormatting sqref="AD24">
    <cfRule type="iconSet" priority="258">
      <iconSet>
        <cfvo type="percent" val="0"/>
        <cfvo type="formula" val="$O$11-($O$11*0.3)"/>
        <cfvo type="formula" val="$O$11-($O$11*0.2)"/>
      </iconSet>
    </cfRule>
  </conditionalFormatting>
  <conditionalFormatting sqref="AF24">
    <cfRule type="iconSet" priority="257">
      <iconSet>
        <cfvo type="percent" val="0"/>
        <cfvo type="formula" val="$P$11-($P$11*0.3)"/>
        <cfvo type="formula" val="$P$11-($P$11*0.2)"/>
      </iconSet>
    </cfRule>
  </conditionalFormatting>
  <conditionalFormatting sqref="AH24">
    <cfRule type="iconSet" priority="256">
      <iconSet>
        <cfvo type="percent" val="0"/>
        <cfvo type="formula" val="$Q$11-($Q$11*0.3)"/>
        <cfvo type="formula" val="$Q$11-($Q$11*0.2)"/>
      </iconSet>
    </cfRule>
  </conditionalFormatting>
  <conditionalFormatting sqref="AF29">
    <cfRule type="iconSet" priority="253">
      <iconSet>
        <cfvo type="percent" val="0"/>
        <cfvo type="formula" val="$P$12-($P$12*0.3)"/>
        <cfvo type="formula" val="$P$12-($P$12*0.2)"/>
      </iconSet>
    </cfRule>
  </conditionalFormatting>
  <conditionalFormatting sqref="AH29">
    <cfRule type="iconSet" priority="252">
      <iconSet>
        <cfvo type="percent" val="0"/>
        <cfvo type="formula" val="$Q$12-($Q$12*0.3)"/>
        <cfvo type="formula" val="$Q$12-($Q$12*0.2)"/>
      </iconSet>
    </cfRule>
  </conditionalFormatting>
  <conditionalFormatting sqref="AD24">
    <cfRule type="iconSet" priority="250">
      <iconSet>
        <cfvo type="percent" val="0"/>
        <cfvo type="formula" val="#REF!-(#REF!*0.3)"/>
        <cfvo type="formula" val="#REF!-(#REF!*0.2)"/>
      </iconSet>
    </cfRule>
  </conditionalFormatting>
  <conditionalFormatting sqref="AD24">
    <cfRule type="iconSet" priority="249">
      <iconSet>
        <cfvo type="percent" val="0"/>
        <cfvo type="num" val="0.12"/>
        <cfvo type="num" val="0.25"/>
      </iconSet>
    </cfRule>
  </conditionalFormatting>
  <conditionalFormatting sqref="AH24">
    <cfRule type="iconSet" priority="246">
      <iconSet>
        <cfvo type="percent" val="0"/>
        <cfvo type="num" val="0.62"/>
        <cfvo type="num" val="0.75"/>
      </iconSet>
    </cfRule>
  </conditionalFormatting>
  <conditionalFormatting sqref="AH29">
    <cfRule type="iconSet" priority="245">
      <iconSet>
        <cfvo type="percent" val="0"/>
        <cfvo type="num" val="0.62"/>
        <cfvo type="num" val="0.75"/>
      </iconSet>
    </cfRule>
  </conditionalFormatting>
  <conditionalFormatting sqref="AD24">
    <cfRule type="iconSet" priority="259">
      <iconSet>
        <cfvo type="percent" val="0"/>
        <cfvo type="num" val="0.12"/>
        <cfvo type="num" val="0.25"/>
      </iconSet>
    </cfRule>
  </conditionalFormatting>
  <conditionalFormatting sqref="AF24 AF29">
    <cfRule type="iconSet" priority="260">
      <iconSet>
        <cfvo type="percent" val="0"/>
        <cfvo type="num" val="0.37"/>
        <cfvo type="num" val="0.5"/>
      </iconSet>
    </cfRule>
  </conditionalFormatting>
  <conditionalFormatting sqref="AH24 AH29">
    <cfRule type="iconSet" priority="261">
      <iconSet>
        <cfvo type="percent" val="0"/>
        <cfvo type="num" val="0.62"/>
        <cfvo type="num" val="0.75"/>
      </iconSet>
    </cfRule>
  </conditionalFormatting>
  <conditionalFormatting sqref="T38:T39">
    <cfRule type="cellIs" dxfId="43" priority="237" stopIfTrue="1" operator="between">
      <formula>4.5</formula>
      <formula>11</formula>
    </cfRule>
    <cfRule type="cellIs" dxfId="42" priority="238" stopIfTrue="1" operator="lessThan">
      <formula>4</formula>
    </cfRule>
    <cfRule type="cellIs" dxfId="41" priority="239" stopIfTrue="1" operator="greaterThan">
      <formula>11</formula>
    </cfRule>
    <cfRule type="cellIs" dxfId="40" priority="240" stopIfTrue="1" operator="equal">
      <formula>4</formula>
    </cfRule>
  </conditionalFormatting>
  <conditionalFormatting sqref="AD38">
    <cfRule type="iconSet" priority="236">
      <iconSet>
        <cfvo type="percent" val="0"/>
        <cfvo type="formula" val="$O$11-($O$11*0.3)"/>
        <cfvo type="formula" val="$O$11-($O$11*0.2)"/>
      </iconSet>
    </cfRule>
  </conditionalFormatting>
  <conditionalFormatting sqref="AF38">
    <cfRule type="iconSet" priority="235">
      <iconSet>
        <cfvo type="percent" val="0"/>
        <cfvo type="formula" val="$P$11-($P$11*0.3)"/>
        <cfvo type="formula" val="$P$11-($P$11*0.2)"/>
      </iconSet>
    </cfRule>
  </conditionalFormatting>
  <conditionalFormatting sqref="AH38">
    <cfRule type="iconSet" priority="234">
      <iconSet>
        <cfvo type="percent" val="0"/>
        <cfvo type="formula" val="$Q$11-($Q$11*0.3)"/>
        <cfvo type="formula" val="$Q$11-($Q$11*0.2)"/>
      </iconSet>
    </cfRule>
  </conditionalFormatting>
  <conditionalFormatting sqref="AD39">
    <cfRule type="iconSet" priority="232">
      <iconSet>
        <cfvo type="percent" val="0"/>
        <cfvo type="formula" val="$O$12-($O$12*0.3)"/>
        <cfvo type="formula" val="$O$12-($O$12*0.2)"/>
      </iconSet>
    </cfRule>
  </conditionalFormatting>
  <conditionalFormatting sqref="AF39">
    <cfRule type="iconSet" priority="231">
      <iconSet>
        <cfvo type="percent" val="0"/>
        <cfvo type="formula" val="$P$12-($P$12*0.3)"/>
        <cfvo type="formula" val="$P$12-($P$12*0.2)"/>
      </iconSet>
    </cfRule>
  </conditionalFormatting>
  <conditionalFormatting sqref="AH39">
    <cfRule type="iconSet" priority="230">
      <iconSet>
        <cfvo type="percent" val="0"/>
        <cfvo type="formula" val="$Q$12-($Q$12*0.3)"/>
        <cfvo type="formula" val="$Q$12-($Q$12*0.2)"/>
      </iconSet>
    </cfRule>
  </conditionalFormatting>
  <conditionalFormatting sqref="AD38">
    <cfRule type="iconSet" priority="228">
      <iconSet>
        <cfvo type="percent" val="0"/>
        <cfvo type="formula" val="#REF!-(#REF!*0.3)"/>
        <cfvo type="formula" val="#REF!-(#REF!*0.2)"/>
      </iconSet>
    </cfRule>
  </conditionalFormatting>
  <conditionalFormatting sqref="AD38">
    <cfRule type="iconSet" priority="227">
      <iconSet>
        <cfvo type="percent" val="0"/>
        <cfvo type="num" val="0.12"/>
        <cfvo type="num" val="0.25"/>
      </iconSet>
    </cfRule>
  </conditionalFormatting>
  <conditionalFormatting sqref="AD39">
    <cfRule type="iconSet" priority="226">
      <iconSet>
        <cfvo type="percent" val="0"/>
        <cfvo type="formula" val="#REF!-(#REF!*0.3)"/>
        <cfvo type="formula" val="#REF!-(#REF!*0.2)"/>
      </iconSet>
    </cfRule>
  </conditionalFormatting>
  <conditionalFormatting sqref="AD39">
    <cfRule type="iconSet" priority="225">
      <iconSet>
        <cfvo type="percent" val="0"/>
        <cfvo type="num" val="0.12"/>
        <cfvo type="num" val="0.25"/>
      </iconSet>
    </cfRule>
  </conditionalFormatting>
  <conditionalFormatting sqref="AH38">
    <cfRule type="iconSet" priority="224">
      <iconSet>
        <cfvo type="percent" val="0"/>
        <cfvo type="num" val="0.62"/>
        <cfvo type="num" val="0.75"/>
      </iconSet>
    </cfRule>
  </conditionalFormatting>
  <conditionalFormatting sqref="AH39">
    <cfRule type="iconSet" priority="223">
      <iconSet>
        <cfvo type="percent" val="0"/>
        <cfvo type="num" val="0.62"/>
        <cfvo type="num" val="0.75"/>
      </iconSet>
    </cfRule>
  </conditionalFormatting>
  <conditionalFormatting sqref="AD38:AD39">
    <cfRule type="iconSet" priority="241">
      <iconSet>
        <cfvo type="percent" val="0"/>
        <cfvo type="num" val="0.12"/>
        <cfvo type="num" val="0.25"/>
      </iconSet>
    </cfRule>
  </conditionalFormatting>
  <conditionalFormatting sqref="AF38:AF39">
    <cfRule type="iconSet" priority="242">
      <iconSet>
        <cfvo type="percent" val="0"/>
        <cfvo type="num" val="0.37"/>
        <cfvo type="num" val="0.5"/>
      </iconSet>
    </cfRule>
  </conditionalFormatting>
  <conditionalFormatting sqref="AH38:AH39">
    <cfRule type="iconSet" priority="243">
      <iconSet>
        <cfvo type="percent" val="0"/>
        <cfvo type="num" val="0.62"/>
        <cfvo type="num" val="0.75"/>
      </iconSet>
    </cfRule>
  </conditionalFormatting>
  <conditionalFormatting sqref="T40:T41">
    <cfRule type="cellIs" dxfId="39" priority="219" stopIfTrue="1" operator="between">
      <formula>4.5</formula>
      <formula>11</formula>
    </cfRule>
    <cfRule type="cellIs" dxfId="38" priority="220" stopIfTrue="1" operator="lessThan">
      <formula>4</formula>
    </cfRule>
    <cfRule type="cellIs" dxfId="37" priority="221" stopIfTrue="1" operator="greaterThan">
      <formula>11</formula>
    </cfRule>
    <cfRule type="cellIs" dxfId="36" priority="222" stopIfTrue="1" operator="equal">
      <formula>4</formula>
    </cfRule>
  </conditionalFormatting>
  <conditionalFormatting sqref="AF40">
    <cfRule type="iconSet" priority="213">
      <iconSet>
        <cfvo type="percent" val="0"/>
        <cfvo type="formula" val="$P$11-($P$11*0.3)"/>
        <cfvo type="formula" val="$P$11-($P$11*0.2)"/>
      </iconSet>
    </cfRule>
  </conditionalFormatting>
  <conditionalFormatting sqref="AH40">
    <cfRule type="iconSet" priority="212">
      <iconSet>
        <cfvo type="percent" val="0"/>
        <cfvo type="formula" val="$Q$11-($Q$11*0.3)"/>
        <cfvo type="formula" val="$Q$11-($Q$11*0.2)"/>
      </iconSet>
    </cfRule>
  </conditionalFormatting>
  <conditionalFormatting sqref="AD41">
    <cfRule type="iconSet" priority="210">
      <iconSet>
        <cfvo type="percent" val="0"/>
        <cfvo type="formula" val="$O$12-($O$12*0.3)"/>
        <cfvo type="formula" val="$O$12-($O$12*0.2)"/>
      </iconSet>
    </cfRule>
  </conditionalFormatting>
  <conditionalFormatting sqref="AF41">
    <cfRule type="iconSet" priority="209">
      <iconSet>
        <cfvo type="percent" val="0"/>
        <cfvo type="formula" val="$P$12-($P$12*0.3)"/>
        <cfvo type="formula" val="$P$12-($P$12*0.2)"/>
      </iconSet>
    </cfRule>
  </conditionalFormatting>
  <conditionalFormatting sqref="AH41">
    <cfRule type="iconSet" priority="208">
      <iconSet>
        <cfvo type="percent" val="0"/>
        <cfvo type="formula" val="$Q$12-($Q$12*0.3)"/>
        <cfvo type="formula" val="$Q$12-($Q$12*0.2)"/>
      </iconSet>
    </cfRule>
  </conditionalFormatting>
  <conditionalFormatting sqref="AD41">
    <cfRule type="iconSet" priority="204">
      <iconSet>
        <cfvo type="percent" val="0"/>
        <cfvo type="formula" val="#REF!-(#REF!*0.3)"/>
        <cfvo type="formula" val="#REF!-(#REF!*0.2)"/>
      </iconSet>
    </cfRule>
  </conditionalFormatting>
  <conditionalFormatting sqref="AD41">
    <cfRule type="iconSet" priority="203">
      <iconSet>
        <cfvo type="percent" val="0"/>
        <cfvo type="num" val="0.12"/>
        <cfvo type="num" val="0.25"/>
      </iconSet>
    </cfRule>
  </conditionalFormatting>
  <conditionalFormatting sqref="AH40">
    <cfRule type="iconSet" priority="202">
      <iconSet>
        <cfvo type="percent" val="0"/>
        <cfvo type="num" val="0.62"/>
        <cfvo type="num" val="0.75"/>
      </iconSet>
    </cfRule>
  </conditionalFormatting>
  <conditionalFormatting sqref="AH41">
    <cfRule type="iconSet" priority="201">
      <iconSet>
        <cfvo type="percent" val="0"/>
        <cfvo type="num" val="0.62"/>
        <cfvo type="num" val="0.75"/>
      </iconSet>
    </cfRule>
  </conditionalFormatting>
  <conditionalFormatting sqref="AD41">
    <cfRule type="iconSet" priority="215">
      <iconSet>
        <cfvo type="percent" val="0"/>
        <cfvo type="num" val="0.12"/>
        <cfvo type="num" val="0.25"/>
      </iconSet>
    </cfRule>
  </conditionalFormatting>
  <conditionalFormatting sqref="AF40:AF41">
    <cfRule type="iconSet" priority="216">
      <iconSet>
        <cfvo type="percent" val="0"/>
        <cfvo type="num" val="0.37"/>
        <cfvo type="num" val="0.5"/>
      </iconSet>
    </cfRule>
  </conditionalFormatting>
  <conditionalFormatting sqref="AH40:AH41">
    <cfRule type="iconSet" priority="217">
      <iconSet>
        <cfvo type="percent" val="0"/>
        <cfvo type="num" val="0.62"/>
        <cfvo type="num" val="0.75"/>
      </iconSet>
    </cfRule>
  </conditionalFormatting>
  <conditionalFormatting sqref="T42:T43">
    <cfRule type="cellIs" dxfId="35" priority="197" stopIfTrue="1" operator="between">
      <formula>4.5</formula>
      <formula>11</formula>
    </cfRule>
    <cfRule type="cellIs" dxfId="34" priority="198" stopIfTrue="1" operator="lessThan">
      <formula>4</formula>
    </cfRule>
    <cfRule type="cellIs" dxfId="33" priority="199" stopIfTrue="1" operator="greaterThan">
      <formula>11</formula>
    </cfRule>
    <cfRule type="cellIs" dxfId="32" priority="200" stopIfTrue="1" operator="equal">
      <formula>4</formula>
    </cfRule>
  </conditionalFormatting>
  <conditionalFormatting sqref="AD42">
    <cfRule type="iconSet" priority="192">
      <iconSet>
        <cfvo type="percent" val="0"/>
        <cfvo type="formula" val="$O$11-($O$11*0.3)"/>
        <cfvo type="formula" val="$O$11-($O$11*0.2)"/>
      </iconSet>
    </cfRule>
  </conditionalFormatting>
  <conditionalFormatting sqref="AF42">
    <cfRule type="iconSet" priority="191">
      <iconSet>
        <cfvo type="percent" val="0"/>
        <cfvo type="formula" val="$P$11-($P$11*0.3)"/>
        <cfvo type="formula" val="$P$11-($P$11*0.2)"/>
      </iconSet>
    </cfRule>
  </conditionalFormatting>
  <conditionalFormatting sqref="AH42">
    <cfRule type="iconSet" priority="190">
      <iconSet>
        <cfvo type="percent" val="0"/>
        <cfvo type="formula" val="$Q$11-($Q$11*0.3)"/>
        <cfvo type="formula" val="$Q$11-($Q$11*0.2)"/>
      </iconSet>
    </cfRule>
  </conditionalFormatting>
  <conditionalFormatting sqref="AF43">
    <cfRule type="iconSet" priority="187">
      <iconSet>
        <cfvo type="percent" val="0"/>
        <cfvo type="formula" val="$P$13-($P$13*0.3)"/>
        <cfvo type="formula" val="$P$13-($P$13*0.2)"/>
      </iconSet>
    </cfRule>
  </conditionalFormatting>
  <conditionalFormatting sqref="AH43">
    <cfRule type="iconSet" priority="186">
      <iconSet>
        <cfvo type="percent" val="0"/>
        <cfvo type="formula" val="$Q$13-($Q$13*0.3)"/>
        <cfvo type="formula" val="$Q$13-($Q$13*0.2)"/>
      </iconSet>
    </cfRule>
  </conditionalFormatting>
  <conditionalFormatting sqref="AD45">
    <cfRule type="iconSet" priority="184">
      <iconSet>
        <cfvo type="percent" val="0"/>
        <cfvo type="formula" val="$O$14-($O$14*0.3)"/>
        <cfvo type="formula" val="$O$14-($O$14*0.2)"/>
      </iconSet>
    </cfRule>
  </conditionalFormatting>
  <conditionalFormatting sqref="AF45">
    <cfRule type="iconSet" priority="183">
      <iconSet>
        <cfvo type="percent" val="0"/>
        <cfvo type="formula" val="$P$14-($P$14*0.3)"/>
        <cfvo type="formula" val="$P$14-($P$14*0.2)"/>
      </iconSet>
    </cfRule>
  </conditionalFormatting>
  <conditionalFormatting sqref="AH45">
    <cfRule type="iconSet" priority="182">
      <iconSet>
        <cfvo type="percent" val="0"/>
        <cfvo type="formula" val="$Q$14-($Q$14*0.3)"/>
        <cfvo type="formula" val="$Q$14-($Q$14*0.2)"/>
      </iconSet>
    </cfRule>
  </conditionalFormatting>
  <conditionalFormatting sqref="AD46">
    <cfRule type="iconSet" priority="176">
      <iconSet>
        <cfvo type="percent" val="0"/>
        <cfvo type="formula" val="$O$16-($O$16*0.3)"/>
        <cfvo type="formula" val="$O$16-($O$16*0.2)"/>
      </iconSet>
    </cfRule>
  </conditionalFormatting>
  <conditionalFormatting sqref="AF46">
    <cfRule type="iconSet" priority="175">
      <iconSet>
        <cfvo type="percent" val="0"/>
        <cfvo type="formula" val="$P$16-($P$16*0.3)"/>
        <cfvo type="formula" val="$P$16-($P$16*0.2)"/>
      </iconSet>
    </cfRule>
  </conditionalFormatting>
  <conditionalFormatting sqref="AH46">
    <cfRule type="iconSet" priority="174">
      <iconSet>
        <cfvo type="percent" val="0"/>
        <cfvo type="formula" val="$Q$16-($Q$16*0.3)"/>
        <cfvo type="formula" val="$Q$16-($Q$16*0.2)"/>
      </iconSet>
    </cfRule>
  </conditionalFormatting>
  <conditionalFormatting sqref="AD42">
    <cfRule type="iconSet" priority="168">
      <iconSet>
        <cfvo type="percent" val="0"/>
        <cfvo type="formula" val="#REF!-(#REF!*0.3)"/>
        <cfvo type="formula" val="#REF!-(#REF!*0.2)"/>
      </iconSet>
    </cfRule>
  </conditionalFormatting>
  <conditionalFormatting sqref="AD42">
    <cfRule type="iconSet" priority="167">
      <iconSet>
        <cfvo type="percent" val="0"/>
        <cfvo type="num" val="0.12"/>
        <cfvo type="num" val="0.25"/>
      </iconSet>
    </cfRule>
  </conditionalFormatting>
  <conditionalFormatting sqref="AD45">
    <cfRule type="iconSet" priority="164">
      <iconSet>
        <cfvo type="percent" val="0"/>
        <cfvo type="formula" val="#REF!-(#REF!*0.3)"/>
        <cfvo type="formula" val="#REF!-(#REF!*0.2)"/>
      </iconSet>
    </cfRule>
  </conditionalFormatting>
  <conditionalFormatting sqref="AD45">
    <cfRule type="iconSet" priority="163">
      <iconSet>
        <cfvo type="percent" val="0"/>
        <cfvo type="num" val="0.12"/>
        <cfvo type="num" val="0.25"/>
      </iconSet>
    </cfRule>
  </conditionalFormatting>
  <conditionalFormatting sqref="AD46">
    <cfRule type="iconSet" priority="160">
      <iconSet>
        <cfvo type="percent" val="0"/>
        <cfvo type="formula" val="#REF!-(#REF!*0.3)"/>
        <cfvo type="formula" val="#REF!-(#REF!*0.2)"/>
      </iconSet>
    </cfRule>
  </conditionalFormatting>
  <conditionalFormatting sqref="AD46">
    <cfRule type="iconSet" priority="159">
      <iconSet>
        <cfvo type="percent" val="0"/>
        <cfvo type="num" val="0.12"/>
        <cfvo type="num" val="0.25"/>
      </iconSet>
    </cfRule>
  </conditionalFormatting>
  <conditionalFormatting sqref="AD47">
    <cfRule type="iconSet" priority="158">
      <iconSet>
        <cfvo type="percent" val="0"/>
        <cfvo type="formula" val="#REF!-(#REF!*0.3)"/>
        <cfvo type="formula" val="#REF!-(#REF!*0.2)"/>
      </iconSet>
    </cfRule>
  </conditionalFormatting>
  <conditionalFormatting sqref="AD47">
    <cfRule type="iconSet" priority="157">
      <iconSet>
        <cfvo type="percent" val="0"/>
        <cfvo type="num" val="0.12"/>
        <cfvo type="num" val="0.25"/>
      </iconSet>
    </cfRule>
  </conditionalFormatting>
  <conditionalFormatting sqref="AH42">
    <cfRule type="iconSet" priority="156">
      <iconSet>
        <cfvo type="percent" val="0"/>
        <cfvo type="num" val="0.62"/>
        <cfvo type="num" val="0.75"/>
      </iconSet>
    </cfRule>
  </conditionalFormatting>
  <conditionalFormatting sqref="AH43">
    <cfRule type="iconSet" priority="155">
      <iconSet>
        <cfvo type="percent" val="0"/>
        <cfvo type="num" val="0.62"/>
        <cfvo type="num" val="0.75"/>
      </iconSet>
    </cfRule>
  </conditionalFormatting>
  <conditionalFormatting sqref="AH45">
    <cfRule type="iconSet" priority="154">
      <iconSet>
        <cfvo type="percent" val="0"/>
        <cfvo type="num" val="0.62"/>
        <cfvo type="num" val="0.75"/>
      </iconSet>
    </cfRule>
  </conditionalFormatting>
  <conditionalFormatting sqref="AH46">
    <cfRule type="iconSet" priority="152">
      <iconSet>
        <cfvo type="percent" val="0"/>
        <cfvo type="num" val="0.62"/>
        <cfvo type="num" val="0.75"/>
      </iconSet>
    </cfRule>
  </conditionalFormatting>
  <conditionalFormatting sqref="AH47">
    <cfRule type="iconSet" priority="151">
      <iconSet>
        <cfvo type="percent" val="0"/>
        <cfvo type="num" val="0.62"/>
        <cfvo type="num" val="0.75"/>
      </iconSet>
    </cfRule>
  </conditionalFormatting>
  <conditionalFormatting sqref="T23">
    <cfRule type="cellIs" dxfId="31" priority="147" stopIfTrue="1" operator="between">
      <formula>4.5</formula>
      <formula>11</formula>
    </cfRule>
    <cfRule type="cellIs" dxfId="30" priority="148" stopIfTrue="1" operator="lessThan">
      <formula>4</formula>
    </cfRule>
    <cfRule type="cellIs" dxfId="29" priority="149" stopIfTrue="1" operator="greaterThan">
      <formula>11</formula>
    </cfRule>
    <cfRule type="cellIs" dxfId="28" priority="150" stopIfTrue="1" operator="equal">
      <formula>4</formula>
    </cfRule>
  </conditionalFormatting>
  <conditionalFormatting sqref="AD23">
    <cfRule type="iconSet" priority="142">
      <iconSet>
        <cfvo type="percent" val="0"/>
        <cfvo type="formula" val="$O$11-($O$11*0.3)"/>
        <cfvo type="formula" val="$O$11-($O$11*0.2)"/>
      </iconSet>
    </cfRule>
  </conditionalFormatting>
  <conditionalFormatting sqref="AD23">
    <cfRule type="iconSet" priority="138">
      <iconSet>
        <cfvo type="percent" val="0"/>
        <cfvo type="formula" val="#REF!-(#REF!*0.3)"/>
        <cfvo type="formula" val="#REF!-(#REF!*0.2)"/>
      </iconSet>
    </cfRule>
  </conditionalFormatting>
  <conditionalFormatting sqref="AD23">
    <cfRule type="iconSet" priority="137">
      <iconSet>
        <cfvo type="percent" val="0"/>
        <cfvo type="num" val="0.12"/>
        <cfvo type="num" val="0.25"/>
      </iconSet>
    </cfRule>
  </conditionalFormatting>
  <conditionalFormatting sqref="AD23">
    <cfRule type="iconSet" priority="143">
      <iconSet>
        <cfvo type="percent" val="0"/>
        <cfvo type="num" val="0.12"/>
        <cfvo type="num" val="0.25"/>
      </iconSet>
    </cfRule>
  </conditionalFormatting>
  <conditionalFormatting sqref="T44">
    <cfRule type="cellIs" dxfId="27" priority="132" stopIfTrue="1" operator="between">
      <formula>4.5</formula>
      <formula>11</formula>
    </cfRule>
    <cfRule type="cellIs" dxfId="26" priority="133" stopIfTrue="1" operator="lessThan">
      <formula>4</formula>
    </cfRule>
    <cfRule type="cellIs" dxfId="25" priority="134" stopIfTrue="1" operator="greaterThan">
      <formula>11</formula>
    </cfRule>
    <cfRule type="cellIs" dxfId="24" priority="135" stopIfTrue="1" operator="equal">
      <formula>4</formula>
    </cfRule>
  </conditionalFormatting>
  <conditionalFormatting sqref="AF44">
    <cfRule type="iconSet" priority="126">
      <iconSet>
        <cfvo type="percent" val="0"/>
        <cfvo type="formula" val="$P$14-($P$14*0.3)"/>
        <cfvo type="formula" val="$P$14-($P$14*0.2)"/>
      </iconSet>
    </cfRule>
  </conditionalFormatting>
  <conditionalFormatting sqref="AH44">
    <cfRule type="iconSet" priority="125">
      <iconSet>
        <cfvo type="percent" val="0"/>
        <cfvo type="formula" val="$Q$14-($Q$14*0.3)"/>
        <cfvo type="formula" val="$Q$14-($Q$14*0.2)"/>
      </iconSet>
    </cfRule>
  </conditionalFormatting>
  <conditionalFormatting sqref="AH44">
    <cfRule type="iconSet" priority="121">
      <iconSet>
        <cfvo type="percent" val="0"/>
        <cfvo type="num" val="0.62"/>
        <cfvo type="num" val="0.75"/>
      </iconSet>
    </cfRule>
  </conditionalFormatting>
  <conditionalFormatting sqref="AF44">
    <cfRule type="iconSet" priority="129">
      <iconSet>
        <cfvo type="percent" val="0"/>
        <cfvo type="num" val="0.37"/>
        <cfvo type="num" val="0.5"/>
      </iconSet>
    </cfRule>
  </conditionalFormatting>
  <conditionalFormatting sqref="AH44">
    <cfRule type="iconSet" priority="130">
      <iconSet>
        <cfvo type="percent" val="0"/>
        <cfvo type="num" val="0.62"/>
        <cfvo type="num" val="0.75"/>
      </iconSet>
    </cfRule>
  </conditionalFormatting>
  <conditionalFormatting sqref="AD47">
    <cfRule type="iconSet" priority="648">
      <iconSet>
        <cfvo type="percent" val="0"/>
        <cfvo type="formula" val="$O$17-($O$17*0.3)"/>
        <cfvo type="formula" val="$O$17-($O$17*0.2)"/>
      </iconSet>
    </cfRule>
  </conditionalFormatting>
  <conditionalFormatting sqref="AF47">
    <cfRule type="iconSet" priority="683">
      <iconSet>
        <cfvo type="percent" val="0"/>
        <cfvo type="formula" val="$P$17-($P$17*0.3)"/>
        <cfvo type="formula" val="$P$17-($P$17*0.2)"/>
      </iconSet>
    </cfRule>
  </conditionalFormatting>
  <conditionalFormatting sqref="AH47">
    <cfRule type="iconSet" priority="735">
      <iconSet>
        <cfvo type="percent" val="0"/>
        <cfvo type="formula" val="$Q$17-($Q$17*0.3)"/>
        <cfvo type="formula" val="$Q$17-($Q$17*0.2)"/>
      </iconSet>
    </cfRule>
  </conditionalFormatting>
  <conditionalFormatting sqref="AH17">
    <cfRule type="iconSet" priority="101">
      <iconSet>
        <cfvo type="percent" val="0"/>
        <cfvo type="num" val="0.62"/>
        <cfvo type="num" val="0.75"/>
      </iconSet>
    </cfRule>
  </conditionalFormatting>
  <conditionalFormatting sqref="AF17">
    <cfRule type="iconSet" priority="105">
      <iconSet>
        <cfvo type="percent" val="0"/>
        <cfvo type="formula" val="#REF!-(#REF!*0.3)"/>
        <cfvo type="formula" val="#REF!-(#REF!*0.2)"/>
      </iconSet>
    </cfRule>
  </conditionalFormatting>
  <conditionalFormatting sqref="AH17">
    <cfRule type="iconSet" priority="106">
      <iconSet>
        <cfvo type="percent" val="0"/>
        <cfvo type="formula" val="#REF!-(#REF!*0.3)"/>
        <cfvo type="formula" val="#REF!-(#REF!*0.2)"/>
      </iconSet>
    </cfRule>
  </conditionalFormatting>
  <conditionalFormatting sqref="AF17">
    <cfRule type="iconSet" priority="108">
      <iconSet>
        <cfvo type="percent" val="0"/>
        <cfvo type="num" val="0.37"/>
        <cfvo type="num" val="0.5"/>
      </iconSet>
    </cfRule>
  </conditionalFormatting>
  <conditionalFormatting sqref="AH18">
    <cfRule type="iconSet" priority="738">
      <iconSet>
        <cfvo type="percent" val="0"/>
        <cfvo type="num" val="0.62"/>
        <cfvo type="num" val="0.75"/>
      </iconSet>
    </cfRule>
  </conditionalFormatting>
  <conditionalFormatting sqref="AF18">
    <cfRule type="iconSet" priority="740">
      <iconSet>
        <cfvo type="percent" val="0"/>
        <cfvo type="formula" val="#REF!-(#REF!*0.3)"/>
        <cfvo type="formula" val="#REF!-(#REF!*0.2)"/>
      </iconSet>
    </cfRule>
  </conditionalFormatting>
  <conditionalFormatting sqref="AH18">
    <cfRule type="iconSet" priority="741">
      <iconSet>
        <cfvo type="percent" val="0"/>
        <cfvo type="formula" val="#REF!-(#REF!*0.3)"/>
        <cfvo type="formula" val="#REF!-(#REF!*0.2)"/>
      </iconSet>
    </cfRule>
  </conditionalFormatting>
  <conditionalFormatting sqref="AF18">
    <cfRule type="iconSet" priority="742">
      <iconSet>
        <cfvo type="percent" val="0"/>
        <cfvo type="num" val="0.37"/>
        <cfvo type="num" val="0.5"/>
      </iconSet>
    </cfRule>
  </conditionalFormatting>
  <conditionalFormatting sqref="AD17:AD18">
    <cfRule type="iconSet" priority="99">
      <iconSet>
        <cfvo type="percent" val="0"/>
        <cfvo type="formula" val="#REF!-(#REF!*0.3)"/>
        <cfvo type="formula" val="#REF!-(#REF!*0.2)"/>
      </iconSet>
    </cfRule>
  </conditionalFormatting>
  <conditionalFormatting sqref="AD17:AD18">
    <cfRule type="iconSet" priority="98">
      <iconSet>
        <cfvo type="percent" val="0"/>
        <cfvo type="num" val="0.12"/>
        <cfvo type="num" val="0.25"/>
      </iconSet>
    </cfRule>
  </conditionalFormatting>
  <conditionalFormatting sqref="AD17:AD18">
    <cfRule type="iconSet" priority="100">
      <iconSet>
        <cfvo type="percent" val="0"/>
        <cfvo type="formula" val="#REF!-(#REF!*0.3)"/>
        <cfvo type="formula" val="#REF!-(#REF!*0.2)"/>
      </iconSet>
    </cfRule>
  </conditionalFormatting>
  <conditionalFormatting sqref="AD40">
    <cfRule type="iconSet" priority="96">
      <iconSet>
        <cfvo type="percent" val="0"/>
        <cfvo type="formula" val="$O$11-($O$11*0.3)"/>
        <cfvo type="formula" val="$O$11-($O$11*0.2)"/>
      </iconSet>
    </cfRule>
  </conditionalFormatting>
  <conditionalFormatting sqref="AD40">
    <cfRule type="iconSet" priority="95">
      <iconSet>
        <cfvo type="percent" val="0"/>
        <cfvo type="formula" val="#REF!-(#REF!*0.3)"/>
        <cfvo type="formula" val="#REF!-(#REF!*0.2)"/>
      </iconSet>
    </cfRule>
  </conditionalFormatting>
  <conditionalFormatting sqref="AD40">
    <cfRule type="iconSet" priority="94">
      <iconSet>
        <cfvo type="percent" val="0"/>
        <cfvo type="num" val="0.12"/>
        <cfvo type="num" val="0.25"/>
      </iconSet>
    </cfRule>
  </conditionalFormatting>
  <conditionalFormatting sqref="AD40">
    <cfRule type="iconSet" priority="97">
      <iconSet>
        <cfvo type="percent" val="0"/>
        <cfvo type="num" val="0.12"/>
        <cfvo type="num" val="0.25"/>
      </iconSet>
    </cfRule>
  </conditionalFormatting>
  <conditionalFormatting sqref="AD44">
    <cfRule type="iconSet" priority="86">
      <iconSet>
        <cfvo type="percent" val="0"/>
        <cfvo type="num" val="0.12"/>
        <cfvo type="num" val="0.25"/>
      </iconSet>
    </cfRule>
  </conditionalFormatting>
  <conditionalFormatting sqref="AD43">
    <cfRule type="iconSet" priority="92">
      <iconSet>
        <cfvo type="percent" val="0"/>
        <cfvo type="formula" val="$O$13-($O$13*0.3)"/>
        <cfvo type="formula" val="$O$13-($O$13*0.2)"/>
      </iconSet>
    </cfRule>
  </conditionalFormatting>
  <conditionalFormatting sqref="AD43">
    <cfRule type="iconSet" priority="91">
      <iconSet>
        <cfvo type="percent" val="0"/>
        <cfvo type="formula" val="#REF!-(#REF!*0.3)"/>
        <cfvo type="formula" val="#REF!-(#REF!*0.2)"/>
      </iconSet>
    </cfRule>
  </conditionalFormatting>
  <conditionalFormatting sqref="AD43">
    <cfRule type="iconSet" priority="90">
      <iconSet>
        <cfvo type="percent" val="0"/>
        <cfvo type="num" val="0.12"/>
        <cfvo type="num" val="0.25"/>
      </iconSet>
    </cfRule>
  </conditionalFormatting>
  <conditionalFormatting sqref="AD43">
    <cfRule type="iconSet" priority="93">
      <iconSet>
        <cfvo type="percent" val="0"/>
        <cfvo type="num" val="0.12"/>
        <cfvo type="num" val="0.25"/>
      </iconSet>
    </cfRule>
  </conditionalFormatting>
  <conditionalFormatting sqref="AD44">
    <cfRule type="iconSet" priority="88">
      <iconSet>
        <cfvo type="percent" val="0"/>
        <cfvo type="formula" val="$O$14-($O$14*0.3)"/>
        <cfvo type="formula" val="$O$14-($O$14*0.2)"/>
      </iconSet>
    </cfRule>
  </conditionalFormatting>
  <conditionalFormatting sqref="AD44">
    <cfRule type="iconSet" priority="87">
      <iconSet>
        <cfvo type="percent" val="0"/>
        <cfvo type="formula" val="#REF!-(#REF!*0.3)"/>
        <cfvo type="formula" val="#REF!-(#REF!*0.2)"/>
      </iconSet>
    </cfRule>
  </conditionalFormatting>
  <conditionalFormatting sqref="AD44">
    <cfRule type="iconSet" priority="89">
      <iconSet>
        <cfvo type="percent" val="0"/>
        <cfvo type="num" val="0.12"/>
        <cfvo type="num" val="0.25"/>
      </iconSet>
    </cfRule>
  </conditionalFormatting>
  <conditionalFormatting sqref="T26:T28">
    <cfRule type="cellIs" dxfId="23" priority="82" stopIfTrue="1" operator="between">
      <formula>4.5</formula>
      <formula>11</formula>
    </cfRule>
    <cfRule type="cellIs" dxfId="22" priority="83" stopIfTrue="1" operator="lessThan">
      <formula>4</formula>
    </cfRule>
    <cfRule type="cellIs" dxfId="21" priority="84" stopIfTrue="1" operator="greaterThan">
      <formula>11</formula>
    </cfRule>
    <cfRule type="cellIs" dxfId="20" priority="85" stopIfTrue="1" operator="equal">
      <formula>4</formula>
    </cfRule>
  </conditionalFormatting>
  <conditionalFormatting sqref="T29">
    <cfRule type="cellIs" dxfId="19" priority="78" stopIfTrue="1" operator="between">
      <formula>4.5</formula>
      <formula>11</formula>
    </cfRule>
    <cfRule type="cellIs" dxfId="18" priority="79" stopIfTrue="1" operator="lessThan">
      <formula>4</formula>
    </cfRule>
    <cfRule type="cellIs" dxfId="17" priority="80" stopIfTrue="1" operator="greaterThan">
      <formula>11</formula>
    </cfRule>
    <cfRule type="cellIs" dxfId="16" priority="81" stopIfTrue="1" operator="equal">
      <formula>4</formula>
    </cfRule>
  </conditionalFormatting>
  <conditionalFormatting sqref="T25">
    <cfRule type="cellIs" dxfId="15" priority="74" stopIfTrue="1" operator="between">
      <formula>4.5</formula>
      <formula>11</formula>
    </cfRule>
    <cfRule type="cellIs" dxfId="14" priority="75" stopIfTrue="1" operator="lessThan">
      <formula>4</formula>
    </cfRule>
    <cfRule type="cellIs" dxfId="13" priority="76" stopIfTrue="1" operator="greaterThan">
      <formula>11</formula>
    </cfRule>
    <cfRule type="cellIs" dxfId="12" priority="77" stopIfTrue="1" operator="equal">
      <formula>4</formula>
    </cfRule>
  </conditionalFormatting>
  <conditionalFormatting sqref="AD26">
    <cfRule type="iconSet" priority="69">
      <iconSet>
        <cfvo type="percent" val="0"/>
        <cfvo type="formula" val="$O$13-($O$13*0.3)"/>
        <cfvo type="formula" val="$O$13-($O$13*0.2)"/>
      </iconSet>
    </cfRule>
  </conditionalFormatting>
  <conditionalFormatting sqref="AD27">
    <cfRule type="iconSet" priority="68">
      <iconSet>
        <cfvo type="percent" val="0"/>
        <cfvo type="formula" val="$O$14-($O$14*0.3)"/>
        <cfvo type="formula" val="$O$14-($O$14*0.2)"/>
      </iconSet>
    </cfRule>
  </conditionalFormatting>
  <conditionalFormatting sqref="AD26">
    <cfRule type="iconSet" priority="67">
      <iconSet>
        <cfvo type="percent" val="0"/>
        <cfvo type="formula" val="#REF!-(#REF!*0.3)"/>
        <cfvo type="formula" val="#REF!-(#REF!*0.2)"/>
      </iconSet>
    </cfRule>
  </conditionalFormatting>
  <conditionalFormatting sqref="AD26">
    <cfRule type="iconSet" priority="66">
      <iconSet>
        <cfvo type="percent" val="0"/>
        <cfvo type="num" val="0.12"/>
        <cfvo type="num" val="0.25"/>
      </iconSet>
    </cfRule>
  </conditionalFormatting>
  <conditionalFormatting sqref="AD27">
    <cfRule type="iconSet" priority="65">
      <iconSet>
        <cfvo type="percent" val="0"/>
        <cfvo type="formula" val="#REF!-(#REF!*0.3)"/>
        <cfvo type="formula" val="#REF!-(#REF!*0.2)"/>
      </iconSet>
    </cfRule>
  </conditionalFormatting>
  <conditionalFormatting sqref="AD27">
    <cfRule type="iconSet" priority="64">
      <iconSet>
        <cfvo type="percent" val="0"/>
        <cfvo type="num" val="0.12"/>
        <cfvo type="num" val="0.25"/>
      </iconSet>
    </cfRule>
  </conditionalFormatting>
  <conditionalFormatting sqref="AD28">
    <cfRule type="iconSet" priority="63">
      <iconSet>
        <cfvo type="percent" val="0"/>
        <cfvo type="formula" val="#REF!-(#REF!*0.3)"/>
        <cfvo type="formula" val="#REF!-(#REF!*0.2)"/>
      </iconSet>
    </cfRule>
  </conditionalFormatting>
  <conditionalFormatting sqref="AD28">
    <cfRule type="iconSet" priority="62">
      <iconSet>
        <cfvo type="percent" val="0"/>
        <cfvo type="num" val="0.12"/>
        <cfvo type="num" val="0.25"/>
      </iconSet>
    </cfRule>
  </conditionalFormatting>
  <conditionalFormatting sqref="AD29">
    <cfRule type="iconSet" priority="60">
      <iconSet>
        <cfvo type="percent" val="0"/>
        <cfvo type="formula" val="#REF!-(#REF!*0.3)"/>
        <cfvo type="formula" val="#REF!-(#REF!*0.2)"/>
      </iconSet>
    </cfRule>
  </conditionalFormatting>
  <conditionalFormatting sqref="AD29">
    <cfRule type="iconSet" priority="59">
      <iconSet>
        <cfvo type="percent" val="0"/>
        <cfvo type="num" val="0.12"/>
        <cfvo type="num" val="0.25"/>
      </iconSet>
    </cfRule>
  </conditionalFormatting>
  <conditionalFormatting sqref="AD29">
    <cfRule type="iconSet" priority="61">
      <iconSet>
        <cfvo type="percent" val="0"/>
        <cfvo type="num" val="0.12"/>
        <cfvo type="num" val="0.25"/>
      </iconSet>
    </cfRule>
  </conditionalFormatting>
  <conditionalFormatting sqref="AD26:AD28">
    <cfRule type="iconSet" priority="70">
      <iconSet>
        <cfvo type="percent" val="0"/>
        <cfvo type="num" val="0.12"/>
        <cfvo type="num" val="0.25"/>
      </iconSet>
    </cfRule>
  </conditionalFormatting>
  <conditionalFormatting sqref="AD25">
    <cfRule type="iconSet" priority="57">
      <iconSet>
        <cfvo type="percent" val="0"/>
        <cfvo type="formula" val="#REF!-(#REF!*0.3)"/>
        <cfvo type="formula" val="#REF!-(#REF!*0.2)"/>
      </iconSet>
    </cfRule>
  </conditionalFormatting>
  <conditionalFormatting sqref="AD25">
    <cfRule type="iconSet" priority="56">
      <iconSet>
        <cfvo type="percent" val="0"/>
        <cfvo type="num" val="0.12"/>
        <cfvo type="num" val="0.25"/>
      </iconSet>
    </cfRule>
  </conditionalFormatting>
  <conditionalFormatting sqref="AD25">
    <cfRule type="iconSet" priority="58">
      <iconSet>
        <cfvo type="percent" val="0"/>
        <cfvo type="num" val="0.12"/>
        <cfvo type="num" val="0.25"/>
      </iconSet>
    </cfRule>
  </conditionalFormatting>
  <conditionalFormatting sqref="AD28">
    <cfRule type="iconSet" priority="71">
      <iconSet>
        <cfvo type="percent" val="0"/>
        <cfvo type="formula" val="#REF!-(#REF!*0.3)"/>
        <cfvo type="formula" val="#REF!-(#REF!*0.2)"/>
      </iconSet>
    </cfRule>
  </conditionalFormatting>
  <conditionalFormatting sqref="AD29">
    <cfRule type="iconSet" priority="72">
      <iconSet>
        <cfvo type="percent" val="0"/>
        <cfvo type="formula" val="#REF!-(#REF!*0.3)"/>
        <cfvo type="formula" val="#REF!-(#REF!*0.2)"/>
      </iconSet>
    </cfRule>
  </conditionalFormatting>
  <conditionalFormatting sqref="AD25">
    <cfRule type="iconSet" priority="73">
      <iconSet>
        <cfvo type="percent" val="0"/>
        <cfvo type="formula" val="#REF!-(#REF!*0.3)"/>
        <cfvo type="formula" val="#REF!-(#REF!*0.2)"/>
      </iconSet>
    </cfRule>
  </conditionalFormatting>
  <conditionalFormatting sqref="AF23">
    <cfRule type="iconSet" priority="53">
      <iconSet>
        <cfvo type="percent" val="0"/>
        <cfvo type="formula" val="$P$11-($P$11*0.3)"/>
        <cfvo type="formula" val="$P$11-($P$11*0.2)"/>
      </iconSet>
    </cfRule>
  </conditionalFormatting>
  <conditionalFormatting sqref="AH23">
    <cfRule type="iconSet" priority="52">
      <iconSet>
        <cfvo type="percent" val="0"/>
        <cfvo type="formula" val="$Q$11-($Q$11*0.3)"/>
        <cfvo type="formula" val="$Q$11-($Q$11*0.2)"/>
      </iconSet>
    </cfRule>
  </conditionalFormatting>
  <conditionalFormatting sqref="AH23">
    <cfRule type="iconSet" priority="51">
      <iconSet>
        <cfvo type="percent" val="0"/>
        <cfvo type="num" val="0.62"/>
        <cfvo type="num" val="0.75"/>
      </iconSet>
    </cfRule>
  </conditionalFormatting>
  <conditionalFormatting sqref="AF23">
    <cfRule type="iconSet" priority="54">
      <iconSet>
        <cfvo type="percent" val="0"/>
        <cfvo type="num" val="0.37"/>
        <cfvo type="num" val="0.5"/>
      </iconSet>
    </cfRule>
  </conditionalFormatting>
  <conditionalFormatting sqref="AH23">
    <cfRule type="iconSet" priority="55">
      <iconSet>
        <cfvo type="percent" val="0"/>
        <cfvo type="num" val="0.62"/>
        <cfvo type="num" val="0.75"/>
      </iconSet>
    </cfRule>
  </conditionalFormatting>
  <conditionalFormatting sqref="AF25">
    <cfRule type="iconSet" priority="48">
      <iconSet>
        <cfvo type="percent" val="0"/>
        <cfvo type="formula" val="$P$11-($P$11*0.3)"/>
        <cfvo type="formula" val="$P$11-($P$11*0.2)"/>
      </iconSet>
    </cfRule>
  </conditionalFormatting>
  <conditionalFormatting sqref="AH25">
    <cfRule type="iconSet" priority="47">
      <iconSet>
        <cfvo type="percent" val="0"/>
        <cfvo type="formula" val="$Q$11-($Q$11*0.3)"/>
        <cfvo type="formula" val="$Q$11-($Q$11*0.2)"/>
      </iconSet>
    </cfRule>
  </conditionalFormatting>
  <conditionalFormatting sqref="AH25">
    <cfRule type="iconSet" priority="46">
      <iconSet>
        <cfvo type="percent" val="0"/>
        <cfvo type="num" val="0.62"/>
        <cfvo type="num" val="0.75"/>
      </iconSet>
    </cfRule>
  </conditionalFormatting>
  <conditionalFormatting sqref="AF25">
    <cfRule type="iconSet" priority="49">
      <iconSet>
        <cfvo type="percent" val="0"/>
        <cfvo type="num" val="0.37"/>
        <cfvo type="num" val="0.5"/>
      </iconSet>
    </cfRule>
  </conditionalFormatting>
  <conditionalFormatting sqref="AH25">
    <cfRule type="iconSet" priority="50">
      <iconSet>
        <cfvo type="percent" val="0"/>
        <cfvo type="num" val="0.62"/>
        <cfvo type="num" val="0.75"/>
      </iconSet>
    </cfRule>
  </conditionalFormatting>
  <conditionalFormatting sqref="AF26">
    <cfRule type="iconSet" priority="43">
      <iconSet>
        <cfvo type="percent" val="0"/>
        <cfvo type="formula" val="$P$11-($P$11*0.3)"/>
        <cfvo type="formula" val="$P$11-($P$11*0.2)"/>
      </iconSet>
    </cfRule>
  </conditionalFormatting>
  <conditionalFormatting sqref="AH26">
    <cfRule type="iconSet" priority="42">
      <iconSet>
        <cfvo type="percent" val="0"/>
        <cfvo type="formula" val="$Q$11-($Q$11*0.3)"/>
        <cfvo type="formula" val="$Q$11-($Q$11*0.2)"/>
      </iconSet>
    </cfRule>
  </conditionalFormatting>
  <conditionalFormatting sqref="AH26">
    <cfRule type="iconSet" priority="41">
      <iconSet>
        <cfvo type="percent" val="0"/>
        <cfvo type="num" val="0.62"/>
        <cfvo type="num" val="0.75"/>
      </iconSet>
    </cfRule>
  </conditionalFormatting>
  <conditionalFormatting sqref="AF26">
    <cfRule type="iconSet" priority="44">
      <iconSet>
        <cfvo type="percent" val="0"/>
        <cfvo type="num" val="0.37"/>
        <cfvo type="num" val="0.5"/>
      </iconSet>
    </cfRule>
  </conditionalFormatting>
  <conditionalFormatting sqref="AH26">
    <cfRule type="iconSet" priority="45">
      <iconSet>
        <cfvo type="percent" val="0"/>
        <cfvo type="num" val="0.62"/>
        <cfvo type="num" val="0.75"/>
      </iconSet>
    </cfRule>
  </conditionalFormatting>
  <conditionalFormatting sqref="AF27">
    <cfRule type="iconSet" priority="38">
      <iconSet>
        <cfvo type="percent" val="0"/>
        <cfvo type="formula" val="$P$11-($P$11*0.3)"/>
        <cfvo type="formula" val="$P$11-($P$11*0.2)"/>
      </iconSet>
    </cfRule>
  </conditionalFormatting>
  <conditionalFormatting sqref="AH27">
    <cfRule type="iconSet" priority="37">
      <iconSet>
        <cfvo type="percent" val="0"/>
        <cfvo type="formula" val="$Q$11-($Q$11*0.3)"/>
        <cfvo type="formula" val="$Q$11-($Q$11*0.2)"/>
      </iconSet>
    </cfRule>
  </conditionalFormatting>
  <conditionalFormatting sqref="AH27">
    <cfRule type="iconSet" priority="36">
      <iconSet>
        <cfvo type="percent" val="0"/>
        <cfvo type="num" val="0.62"/>
        <cfvo type="num" val="0.75"/>
      </iconSet>
    </cfRule>
  </conditionalFormatting>
  <conditionalFormatting sqref="AF27">
    <cfRule type="iconSet" priority="39">
      <iconSet>
        <cfvo type="percent" val="0"/>
        <cfvo type="num" val="0.37"/>
        <cfvo type="num" val="0.5"/>
      </iconSet>
    </cfRule>
  </conditionalFormatting>
  <conditionalFormatting sqref="AH27">
    <cfRule type="iconSet" priority="40">
      <iconSet>
        <cfvo type="percent" val="0"/>
        <cfvo type="num" val="0.62"/>
        <cfvo type="num" val="0.75"/>
      </iconSet>
    </cfRule>
  </conditionalFormatting>
  <conditionalFormatting sqref="AF28">
    <cfRule type="iconSet" priority="33">
      <iconSet>
        <cfvo type="percent" val="0"/>
        <cfvo type="formula" val="$P$11-($P$11*0.3)"/>
        <cfvo type="formula" val="$P$11-($P$11*0.2)"/>
      </iconSet>
    </cfRule>
  </conditionalFormatting>
  <conditionalFormatting sqref="AH28">
    <cfRule type="iconSet" priority="32">
      <iconSet>
        <cfvo type="percent" val="0"/>
        <cfvo type="formula" val="$Q$11-($Q$11*0.3)"/>
        <cfvo type="formula" val="$Q$11-($Q$11*0.2)"/>
      </iconSet>
    </cfRule>
  </conditionalFormatting>
  <conditionalFormatting sqref="AH28">
    <cfRule type="iconSet" priority="31">
      <iconSet>
        <cfvo type="percent" val="0"/>
        <cfvo type="num" val="0.62"/>
        <cfvo type="num" val="0.75"/>
      </iconSet>
    </cfRule>
  </conditionalFormatting>
  <conditionalFormatting sqref="AF28">
    <cfRule type="iconSet" priority="34">
      <iconSet>
        <cfvo type="percent" val="0"/>
        <cfvo type="num" val="0.37"/>
        <cfvo type="num" val="0.5"/>
      </iconSet>
    </cfRule>
  </conditionalFormatting>
  <conditionalFormatting sqref="AH28">
    <cfRule type="iconSet" priority="35">
      <iconSet>
        <cfvo type="percent" val="0"/>
        <cfvo type="num" val="0.62"/>
        <cfvo type="num" val="0.75"/>
      </iconSet>
    </cfRule>
  </conditionalFormatting>
  <conditionalFormatting sqref="AD45:AD47 AD42">
    <cfRule type="iconSet" priority="751">
      <iconSet>
        <cfvo type="percent" val="0"/>
        <cfvo type="num" val="0.12"/>
        <cfvo type="num" val="0.25"/>
      </iconSet>
    </cfRule>
  </conditionalFormatting>
  <conditionalFormatting sqref="AF45:AF47 AF42:AF43">
    <cfRule type="iconSet" priority="754">
      <iconSet>
        <cfvo type="percent" val="0"/>
        <cfvo type="num" val="0.37"/>
        <cfvo type="num" val="0.5"/>
      </iconSet>
    </cfRule>
  </conditionalFormatting>
  <conditionalFormatting sqref="AH45:AH47 AH42:AH43">
    <cfRule type="iconSet" priority="757">
      <iconSet>
        <cfvo type="percent" val="0"/>
        <cfvo type="num" val="0.62"/>
        <cfvo type="num" val="0.75"/>
      </iconSet>
    </cfRule>
  </conditionalFormatting>
  <conditionalFormatting sqref="AD19:AD21">
    <cfRule type="iconSet" priority="766">
      <iconSet>
        <cfvo type="percent" val="0"/>
        <cfvo type="num" val="0.12"/>
        <cfvo type="num" val="0.25"/>
      </iconSet>
    </cfRule>
  </conditionalFormatting>
  <conditionalFormatting sqref="AF19:AF21">
    <cfRule type="iconSet" priority="768">
      <iconSet>
        <cfvo type="percent" val="0"/>
        <cfvo type="num" val="0.37"/>
        <cfvo type="num" val="0.5"/>
      </iconSet>
    </cfRule>
  </conditionalFormatting>
  <conditionalFormatting sqref="AH19:AH21">
    <cfRule type="iconSet" priority="770">
      <iconSet>
        <cfvo type="percent" val="0"/>
        <cfvo type="num" val="0.62"/>
        <cfvo type="num" val="0.75"/>
      </iconSet>
    </cfRule>
  </conditionalFormatting>
  <conditionalFormatting sqref="T34">
    <cfRule type="cellIs" dxfId="11" priority="21" stopIfTrue="1" operator="between">
      <formula>4.5</formula>
      <formula>11</formula>
    </cfRule>
    <cfRule type="cellIs" dxfId="10" priority="22" stopIfTrue="1" operator="lessThan">
      <formula>4</formula>
    </cfRule>
    <cfRule type="cellIs" dxfId="9" priority="23" stopIfTrue="1" operator="greaterThan">
      <formula>11</formula>
    </cfRule>
    <cfRule type="cellIs" dxfId="8" priority="24" stopIfTrue="1" operator="equal">
      <formula>4</formula>
    </cfRule>
  </conditionalFormatting>
  <conditionalFormatting sqref="AD34">
    <cfRule type="iconSet" priority="20">
      <iconSet>
        <cfvo type="percent" val="0"/>
        <cfvo type="formula" val="#REF!-(#REF!*0.3)"/>
        <cfvo type="formula" val="#REF!-(#REF!*0.2)"/>
      </iconSet>
    </cfRule>
  </conditionalFormatting>
  <conditionalFormatting sqref="AD34">
    <cfRule type="iconSet" priority="19">
      <iconSet>
        <cfvo type="percent" val="0"/>
        <cfvo type="num" val="0.12"/>
        <cfvo type="num" val="0.25"/>
      </iconSet>
    </cfRule>
  </conditionalFormatting>
  <conditionalFormatting sqref="AH34">
    <cfRule type="iconSet" priority="18">
      <iconSet>
        <cfvo type="percent" val="0"/>
        <cfvo type="num" val="0.62"/>
        <cfvo type="num" val="0.75"/>
      </iconSet>
    </cfRule>
  </conditionalFormatting>
  <conditionalFormatting sqref="T34">
    <cfRule type="cellIs" dxfId="7" priority="14" stopIfTrue="1" operator="between">
      <formula>4.5</formula>
      <formula>11</formula>
    </cfRule>
    <cfRule type="cellIs" dxfId="6" priority="15" stopIfTrue="1" operator="lessThan">
      <formula>4</formula>
    </cfRule>
    <cfRule type="cellIs" dxfId="5" priority="16" stopIfTrue="1" operator="greaterThan">
      <formula>11</formula>
    </cfRule>
    <cfRule type="cellIs" dxfId="4" priority="17" stopIfTrue="1" operator="equal">
      <formula>4</formula>
    </cfRule>
  </conditionalFormatting>
  <conditionalFormatting sqref="AD34">
    <cfRule type="iconSet" priority="25">
      <iconSet>
        <cfvo type="percent" val="0"/>
        <cfvo type="formula" val="#REF!-(#REF!*0.3)"/>
        <cfvo type="formula" val="#REF!-(#REF!*0.2)"/>
      </iconSet>
    </cfRule>
  </conditionalFormatting>
  <conditionalFormatting sqref="AF34">
    <cfRule type="iconSet" priority="26">
      <iconSet>
        <cfvo type="percent" val="0"/>
        <cfvo type="formula" val="#REF!-(#REF!*0.3)"/>
        <cfvo type="formula" val="#REF!-(#REF!*0.2)"/>
      </iconSet>
    </cfRule>
  </conditionalFormatting>
  <conditionalFormatting sqref="AH34">
    <cfRule type="iconSet" priority="27">
      <iconSet>
        <cfvo type="percent" val="0"/>
        <cfvo type="formula" val="#REF!-(#REF!*0.3)"/>
        <cfvo type="formula" val="#REF!-(#REF!*0.2)"/>
      </iconSet>
    </cfRule>
  </conditionalFormatting>
  <conditionalFormatting sqref="AD34">
    <cfRule type="iconSet" priority="28">
      <iconSet>
        <cfvo type="percent" val="0"/>
        <cfvo type="num" val="0.12"/>
        <cfvo type="num" val="0.25"/>
      </iconSet>
    </cfRule>
  </conditionalFormatting>
  <conditionalFormatting sqref="AF34">
    <cfRule type="iconSet" priority="29">
      <iconSet>
        <cfvo type="percent" val="0"/>
        <cfvo type="num" val="0.37"/>
        <cfvo type="num" val="0.5"/>
      </iconSet>
    </cfRule>
  </conditionalFormatting>
  <conditionalFormatting sqref="AH34">
    <cfRule type="iconSet" priority="30">
      <iconSet>
        <cfvo type="percent" val="0"/>
        <cfvo type="num" val="0.62"/>
        <cfvo type="num" val="0.75"/>
      </iconSet>
    </cfRule>
  </conditionalFormatting>
  <conditionalFormatting sqref="AH35:AH37">
    <cfRule type="iconSet" priority="9">
      <iconSet>
        <cfvo type="percent" val="0"/>
        <cfvo type="num" val="0.62"/>
        <cfvo type="num" val="0.75"/>
      </iconSet>
    </cfRule>
  </conditionalFormatting>
  <conditionalFormatting sqref="AF35:AF37">
    <cfRule type="iconSet" priority="10">
      <iconSet>
        <cfvo type="percent" val="0"/>
        <cfvo type="formula" val="#REF!-(#REF!*0.3)"/>
        <cfvo type="formula" val="#REF!-(#REF!*0.2)"/>
      </iconSet>
    </cfRule>
  </conditionalFormatting>
  <conditionalFormatting sqref="AH35:AH37">
    <cfRule type="iconSet" priority="11">
      <iconSet>
        <cfvo type="percent" val="0"/>
        <cfvo type="formula" val="#REF!-(#REF!*0.3)"/>
        <cfvo type="formula" val="#REF!-(#REF!*0.2)"/>
      </iconSet>
    </cfRule>
  </conditionalFormatting>
  <conditionalFormatting sqref="AF35:AF37">
    <cfRule type="iconSet" priority="12">
      <iconSet>
        <cfvo type="percent" val="0"/>
        <cfvo type="num" val="0.37"/>
        <cfvo type="num" val="0.5"/>
      </iconSet>
    </cfRule>
  </conditionalFormatting>
  <conditionalFormatting sqref="AH35:AH37">
    <cfRule type="iconSet" priority="13">
      <iconSet>
        <cfvo type="percent" val="0"/>
        <cfvo type="num" val="0.62"/>
        <cfvo type="num" val="0.75"/>
      </iconSet>
    </cfRule>
  </conditionalFormatting>
  <conditionalFormatting sqref="T35:T37">
    <cfRule type="cellIs" dxfId="3" priority="5" stopIfTrue="1" operator="between">
      <formula>4.5</formula>
      <formula>11</formula>
    </cfRule>
    <cfRule type="cellIs" dxfId="2" priority="6" stopIfTrue="1" operator="lessThan">
      <formula>4</formula>
    </cfRule>
    <cfRule type="cellIs" dxfId="1" priority="7" stopIfTrue="1" operator="greaterThan">
      <formula>11</formula>
    </cfRule>
    <cfRule type="cellIs" dxfId="0" priority="8" stopIfTrue="1" operator="equal">
      <formula>4</formula>
    </cfRule>
  </conditionalFormatting>
  <conditionalFormatting sqref="AD35:AD37">
    <cfRule type="iconSet" priority="1">
      <iconSet>
        <cfvo type="percent" val="0"/>
        <cfvo type="formula" val="$O$15-($O$15*0.3)"/>
        <cfvo type="formula" val="$O$15-($O$15*0.2)"/>
      </iconSet>
    </cfRule>
  </conditionalFormatting>
  <conditionalFormatting sqref="AD35:AD37">
    <cfRule type="iconSet" priority="2">
      <iconSet>
        <cfvo type="percent" val="0"/>
        <cfvo type="formula" val="#REF!-(#REF!*0.3)"/>
        <cfvo type="formula" val="#REF!-(#REF!*0.2)"/>
      </iconSet>
    </cfRule>
  </conditionalFormatting>
  <conditionalFormatting sqref="AD35:AD37">
    <cfRule type="iconSet" priority="3">
      <iconSet>
        <cfvo type="percent" val="0"/>
        <cfvo type="num" val="0.12"/>
        <cfvo type="num" val="0.25"/>
      </iconSet>
    </cfRule>
  </conditionalFormatting>
  <conditionalFormatting sqref="AD35:AD37">
    <cfRule type="iconSet" priority="4">
      <iconSet>
        <cfvo type="percent" val="0"/>
        <cfvo type="num" val="0.12"/>
        <cfvo type="num" val="0.25"/>
      </iconSet>
    </cfRule>
  </conditionalFormatting>
  <dataValidations count="12">
    <dataValidation type="list" allowBlank="1" showInputMessage="1" showErrorMessage="1" sqref="C10 C45:C47 C12:C17 C19:C43">
      <formula1>$C$82:$C$84</formula1>
    </dataValidation>
    <dataValidation type="list" allowBlank="1" showErrorMessage="1" sqref="Q13:Q16">
      <formula1>"0.0,5.0,1.0"</formula1>
    </dataValidation>
    <dataValidation type="list" allowBlank="1" showErrorMessage="1" sqref="H13">
      <formula1>Proceso</formula1>
    </dataValidation>
    <dataValidation type="list" allowBlank="1" showInputMessage="1" showErrorMessage="1" sqref="H24:H29">
      <formula1>Proceso</formula1>
    </dataValidation>
    <dataValidation type="list" allowBlank="1" showInputMessage="1" showErrorMessage="1" sqref="C11">
      <formula1>C82:C84</formula1>
    </dataValidation>
    <dataValidation type="list" allowBlank="1" showInputMessage="1" showErrorMessage="1" sqref="AJ11:AK12 M11:M12 AB11:AB12 M38:M39 Q38:Q39 O38:O39">
      <formula1>#REF!</formula1>
    </dataValidation>
    <dataValidation type="list" allowBlank="1" showInputMessage="1" showErrorMessage="1" sqref="C44">
      <formula1>$C$55:$C$57</formula1>
    </dataValidation>
    <dataValidation type="list" allowBlank="1" showInputMessage="1" showErrorMessage="1" sqref="M13:M16">
      <formula1>$J$70:$J$74</formula1>
    </dataValidation>
    <dataValidation type="list" allowBlank="1" showInputMessage="1" showErrorMessage="1" sqref="O13:O16">
      <formula1>$K$70:$K$74</formula1>
    </dataValidation>
    <dataValidation type="list" allowBlank="1" showInputMessage="1" showErrorMessage="1" sqref="J10:J24 J30:J47">
      <formula1>$E$69:$E$77</formula1>
    </dataValidation>
    <dataValidation type="list" allowBlank="1" showInputMessage="1" showErrorMessage="1" sqref="AN10:AN47 AQ10:AQ47">
      <formula1>$C$86:$C$116</formula1>
    </dataValidation>
    <dataValidation type="list" allowBlank="1" showInputMessage="1" showErrorMessage="1" sqref="AR10:AR47 AO10:AO47">
      <formula1>$E$86:$E$97</formula1>
    </dataValidation>
  </dataValidations>
  <hyperlinks>
    <hyperlink ref="AM13" r:id="rId1"/>
  </hyperlinks>
  <printOptions horizontalCentered="1"/>
  <pageMargins left="0.19685039370078741" right="0.19685039370078741" top="0.78740157480314965" bottom="0.39370078740157483" header="0" footer="0"/>
  <pageSetup paperSize="14" scale="22" orientation="landscape" r:id="rId2"/>
  <headerFooter alignWithMargins="0"/>
  <drawing r:id="rId3"/>
  <legacyDrawing r:id="rId4"/>
  <extLst>
    <ext xmlns:x14="http://schemas.microsoft.com/office/spreadsheetml/2009/9/main" uri="{CCE6A557-97BC-4b89-ADB6-D9C93CAAB3DF}">
      <x14:dataValidations xmlns:xm="http://schemas.microsoft.com/office/excel/2006/main" count="21">
        <x14:dataValidation type="list" allowBlank="1" showInputMessage="1" showErrorMessage="1">
          <x14:formula1>
            <xm:f>INFORMACIÓN!$H$4:$H$8</xm:f>
          </x14:formula1>
          <xm:sqref>M10</xm:sqref>
        </x14:dataValidation>
        <x14:dataValidation type="list" allowBlank="1" showInputMessage="1" showErrorMessage="1">
          <x14:formula1>
            <xm:f>INFORMACIÓN!$AF$3:$AF$14</xm:f>
          </x14:formula1>
          <xm:sqref>AJ10</xm:sqref>
        </x14:dataValidation>
        <x14:dataValidation type="list" allowBlank="1" showInputMessage="1" showErrorMessage="1">
          <x14:formula1>
            <xm:f>INFORMACIÓN!$M$5:$M$6</xm:f>
          </x14:formula1>
          <xm:sqref>Q10:Q12</xm:sqref>
        </x14:dataValidation>
        <x14:dataValidation type="list" allowBlank="1" showInputMessage="1" showErrorMessage="1">
          <x14:formula1>
            <xm:f>INFORMACIÓN!$S$5:$S$9</xm:f>
          </x14:formula1>
          <xm:sqref>O10:O12</xm:sqref>
        </x14:dataValidation>
        <x14:dataValidation type="list" allowBlank="1" showInputMessage="1" showErrorMessage="1">
          <x14:formula1>
            <xm:f>INFORMACIÓN!$X$5:$X$8</xm:f>
          </x14:formula1>
          <xm:sqref>AB10</xm:sqref>
        </x14:dataValidation>
        <x14:dataValidation type="list" allowBlank="1" showInputMessage="1" showErrorMessage="1">
          <x14:formula1>
            <xm:f>'C:\Users\cmgarcia\Downloads\[208-PLA-Ft-05 MATRIZ DE RIESGOS INSTITUCIONAL Y ANTICORRUPCIÓN V5  DUT (1) (1).xlsx]INFORMACIÓN'!#REF!</xm:f>
          </x14:formula1>
          <xm:sqref>AJ13:AK16 AB13:AB14</xm:sqref>
        </x14:dataValidation>
        <x14:dataValidation type="list" allowBlank="1" showInputMessage="1" showErrorMessage="1">
          <x14:formula1>
            <xm:f>'C:\Users\cmgarcia\Downloads\[Matriz Anticorrupción y Atención al Ciudadano - Jurídica.xlsx]INFORMACIÓN'!#REF!</xm:f>
          </x14:formula1>
          <xm:sqref>M17 Q17 O17 AS17:AS18 AJ17:AK18 AB17 AP17:AP18</xm:sqref>
        </x14:dataValidation>
        <x14:dataValidation type="list" allowBlank="1" showInputMessage="1" showErrorMessage="1">
          <x14:formula1>
            <xm:f>'C:\Users\cmgarcia\Downloads\[208-PLA-Ft-05 MATRIZ DE RIESGOS INSTITUCIONAL Y ANTICORRUPCIÓN V5 admin informacion.xlsx]INFORMACIÓN'!#REF!</xm:f>
          </x14:formula1>
          <xm:sqref>Q22 O22 AB22 M22</xm:sqref>
        </x14:dataValidation>
        <x14:dataValidation type="list" allowBlank="1" showInputMessage="1" showErrorMessage="1">
          <x14:formula1>
            <xm:f>'C:\Users\cmgarcia\Downloads\[208-PLA-Ft-05 MATRIZ DE RIESGOS INSTITUCIONAL Y ANTICORRUPCIÓN 26.01.2017 V2.xlsx]INFORMACIÓN'!#REF!</xm:f>
          </x14:formula1>
          <xm:sqref>M31 AJ31:AK37 O30:O32 Q30:Q34 AB30:AB33 M33:M34</xm:sqref>
        </x14:dataValidation>
        <x14:dataValidation type="list" allowBlank="1" showInputMessage="1" showErrorMessage="1">
          <x14:formula1>
            <xm:f>'C:\Users\LACordoba\Desktop\[208-PLA-Ft-05 MATRIZ DE RIESGOS INSTITUCIONAL Y ANTICORRUPCIÓN Reasentamientos 26.01.2017 V1.xlsx]INFORMACIÓN'!#REF!</xm:f>
          </x14:formula1>
          <xm:sqref>AJ30:AK30 M30 O33:O34 M32 AB34</xm:sqref>
        </x14:dataValidation>
        <x14:dataValidation type="list" allowBlank="1" showInputMessage="1" showErrorMessage="1">
          <x14:formula1>
            <xm:f>'C:\Users\HAMejia\Downloads\[Copia de 208-PLA-Ft-05 MATRIZ DE RIESGOS INSTITUCIONAL Y ANTICORRUPCIÓN V5 (1).xlsx]INFORMACIÓN'!#REF!</xm:f>
          </x14:formula1>
          <xm:sqref>Q24 O24 M24 AB24</xm:sqref>
        </x14:dataValidation>
        <x14:dataValidation type="list" allowBlank="1" showInputMessage="1" showErrorMessage="1">
          <x14:formula1>
            <xm:f>'C:\Users\LGRodriguez\Downloads\[208-PLA-Ft-05 MATRIZ DE RIESGOS INSTITUCIONAL Y ANTICORRUPCIÓN V5.xlsx]INFORMACIÓN'!#REF!</xm:f>
          </x14:formula1>
          <xm:sqref>AJ38:AK39 AB38:AB39</xm:sqref>
        </x14:dataValidation>
        <x14:dataValidation type="list" allowBlank="1" showInputMessage="1" showErrorMessage="1">
          <x14:formula1>
            <xm:f>'C:\Users\cmgarcia\Downloads\[FORMULACION MATRIZ ANTICORRUPCION PRCESO DE GESTIÓN HUMANA.xlsx]INFORMACIÓN'!#REF!</xm:f>
          </x14:formula1>
          <xm:sqref>M40:M41 Q40:Q41 O40:O41 AB40:AB41 AJ40:AK41</xm:sqref>
        </x14:dataValidation>
        <x14:dataValidation type="list" allowBlank="1" showInputMessage="1" showErrorMessage="1">
          <x14:formula1>
            <xm:f>'C:\Users\cmgarcia\Downloads\[208-PLA-Ft-06 Hoja de vida de indicadores.xlsx]INFORMACIÓN'!#REF!</xm:f>
          </x14:formula1>
          <xm:sqref>M42:M43 O42:O43 Q42:Q43 AB42:AB43 M45:M47 AB45:AB47 O45:O47 Q45:Q47 O25:O29 Q25:Q29 M25:M29 AB25:AB29 AJ25:AK29</xm:sqref>
        </x14:dataValidation>
        <x14:dataValidation type="list" allowBlank="1" showInputMessage="1" showErrorMessage="1">
          <x14:formula1>
            <xm:f>'\\serv-cv11\calidad\15. CONSOLIDADO MAPAS DE RIESGO\RIESGOS ANTICORRUPCIÓN\2017\Matriz Anticorrupción - 2017\Matriz Áreas\[MATRIZ DE RIESGOS Comunicaciones 27ENERO.xlsx]INFORMACIÓN'!#REF!</xm:f>
          </x14:formula1>
          <xm:sqref>M23 Q23 O23 AB23 AJ23:AK23</xm:sqref>
        </x14:dataValidation>
        <x14:dataValidation type="list" allowBlank="1" showInputMessage="1" showErrorMessage="1">
          <x14:formula1>
            <xm:f>'Z:\cmgarcia\Marcela Calidad ok\15. CONSOLIDADO MAPAS DE RIESGO\RIESGOS ANTICORRUPCIÓN\2017\Primer corte 2017\[MATRIZ ANTI CORRUPCIÓN - ABRIL 2017 - PREVENCIÓN DEL DAÑO ANTIJURÍDICO.xlsx]INFORMACIÓN'!#REF!</xm:f>
          </x14:formula1>
          <xm:sqref>AB18</xm:sqref>
        </x14:dataValidation>
        <x14:dataValidation type="list" allowBlank="1" showInputMessage="1" showErrorMessage="1">
          <x14:formula1>
            <xm:f>'C:\Users\HaMejia\Desktop\anticorrupcion\[208-PLA-Ft-05 MATRIZ DE RIESGOS INSTITUCIONAL Y ANTICORRUPCIÓN V5  DUT DEF. MAYO 8.xlsx]INFORMACIÓN'!#REF!</xm:f>
          </x14:formula1>
          <xm:sqref>AB15:AB16</xm:sqref>
        </x14:dataValidation>
        <x14:dataValidation type="list" allowBlank="1" showInputMessage="1" showErrorMessage="1">
          <x14:formula1>
            <xm:f>'C:\Users\HAMejia\Downloads\[FORMULACION MATRIZ ANTICORRUPCION - SISTEMAS 27-01-2017 (1).xlsx]INFORMACIÓN'!#REF!</xm:f>
          </x14:formula1>
          <xm:sqref>AB19:AB21 O19:O21 Q19:Q21 AJ19:AK22 M19:M21</xm:sqref>
        </x14:dataValidation>
        <x14:dataValidation type="list" allowBlank="1" showInputMessage="1" showErrorMessage="1">
          <x14:formula1>
            <xm:f>INFORMACIÓN!AG$3:AG$14</xm:f>
          </x14:formula1>
          <xm:sqref>AK10</xm:sqref>
        </x14:dataValidation>
        <x14:dataValidation type="list" allowBlank="1" showInputMessage="1" showErrorMessage="1">
          <x14:formula1>
            <xm:f>INFORMACIÓN!H$4:H$8</xm:f>
          </x14:formula1>
          <xm:sqref>M10</xm:sqref>
        </x14:dataValidation>
        <x14:dataValidation type="list" allowBlank="1" showInputMessage="1" showErrorMessage="1">
          <x14:formula1>
            <xm:f>'[MATRIZ DE RIESGOS INSTITUCIONAL Y ANTICORRUPCIÓN 11-05-2017 REAS.xlsx]INFORMACIÓN'!#REF!</xm:f>
          </x14:formula1>
          <xm:sqref>Q35:Q37 O35:O37 AB35:AB37 M35:M37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14"/>
  <sheetViews>
    <sheetView topLeftCell="S12" zoomScale="85" zoomScaleNormal="85" workbookViewId="0">
      <selection activeCell="Z15" sqref="Z15"/>
    </sheetView>
  </sheetViews>
  <sheetFormatPr baseColWidth="10" defaultRowHeight="12.75" x14ac:dyDescent="0.2"/>
  <cols>
    <col min="1" max="1" width="11.42578125" style="1"/>
    <col min="2" max="2" width="30" style="1" customWidth="1"/>
    <col min="3" max="3" width="19.42578125" style="1" customWidth="1"/>
    <col min="4" max="4" width="22.140625" style="1" customWidth="1"/>
    <col min="5" max="5" width="18.5703125" style="1" customWidth="1"/>
    <col min="6" max="6" width="13" style="1" customWidth="1"/>
    <col min="7" max="7" width="21.28515625" style="1" customWidth="1"/>
    <col min="8" max="8" width="23.42578125" style="1" customWidth="1"/>
    <col min="9" max="9" width="21.5703125" style="1" customWidth="1"/>
    <col min="10" max="10" width="16.140625" style="1" customWidth="1"/>
    <col min="11" max="11" width="25.7109375" style="1" customWidth="1"/>
    <col min="12" max="12" width="25.85546875" style="1" customWidth="1"/>
    <col min="13" max="13" width="25.28515625" style="1" customWidth="1"/>
    <col min="14" max="14" width="23.28515625" style="1" customWidth="1"/>
    <col min="15" max="15" width="18.42578125" style="1" customWidth="1"/>
    <col min="16" max="22" width="11.42578125" style="1"/>
    <col min="23" max="23" width="16.7109375" style="1" customWidth="1"/>
    <col min="24" max="24" width="17.140625" style="1" customWidth="1"/>
    <col min="25" max="25" width="17.7109375" style="1" customWidth="1"/>
    <col min="26" max="27" width="11.42578125" style="1"/>
    <col min="28" max="28" width="13.42578125" style="1" customWidth="1"/>
    <col min="29" max="29" width="15.140625" style="1" customWidth="1"/>
    <col min="30" max="30" width="16.5703125" style="1" customWidth="1"/>
    <col min="31" max="31" width="11.42578125" style="1"/>
    <col min="32" max="32" width="24.140625" style="1" customWidth="1"/>
    <col min="33" max="33" width="20" style="1" customWidth="1"/>
    <col min="34" max="16384" width="11.42578125" style="1"/>
  </cols>
  <sheetData>
    <row r="1" spans="1:33" ht="18.75" thickBot="1" x14ac:dyDescent="0.25">
      <c r="A1" s="440" t="s">
        <v>205</v>
      </c>
      <c r="B1" s="441"/>
      <c r="C1" s="441"/>
      <c r="D1" s="441"/>
      <c r="E1" s="441"/>
      <c r="F1" s="441"/>
      <c r="G1" s="441"/>
      <c r="H1" s="441"/>
      <c r="I1" s="441"/>
      <c r="J1" s="441"/>
      <c r="K1" s="441"/>
      <c r="L1" s="441"/>
      <c r="M1" s="441"/>
      <c r="N1" s="441"/>
      <c r="O1" s="441"/>
      <c r="P1" s="441"/>
      <c r="Q1" s="441"/>
      <c r="R1" s="441"/>
      <c r="S1" s="441"/>
      <c r="T1" s="441"/>
      <c r="U1" s="441"/>
      <c r="V1" s="441"/>
      <c r="W1" s="441"/>
      <c r="X1" s="441"/>
      <c r="Y1" s="442"/>
      <c r="Z1" s="443" t="s">
        <v>244</v>
      </c>
      <c r="AA1" s="443"/>
      <c r="AB1" s="443"/>
      <c r="AC1" s="443"/>
      <c r="AD1" s="444" t="s">
        <v>954</v>
      </c>
      <c r="AE1" s="445"/>
      <c r="AF1" s="445"/>
      <c r="AG1" s="445"/>
    </row>
    <row r="2" spans="1:33" ht="16.5" x14ac:dyDescent="0.2">
      <c r="A2" s="446" t="s">
        <v>206</v>
      </c>
      <c r="B2" s="449" t="s">
        <v>207</v>
      </c>
      <c r="C2" s="452" t="s">
        <v>208</v>
      </c>
      <c r="D2" s="453"/>
      <c r="E2" s="453"/>
      <c r="F2" s="453"/>
      <c r="G2" s="453"/>
      <c r="H2" s="453"/>
      <c r="I2" s="453"/>
      <c r="J2" s="453"/>
      <c r="K2" s="453"/>
      <c r="L2" s="453"/>
      <c r="M2" s="453"/>
      <c r="N2" s="453"/>
      <c r="O2" s="453"/>
      <c r="P2" s="453"/>
      <c r="Q2" s="453"/>
      <c r="R2" s="453"/>
      <c r="S2" s="453"/>
      <c r="T2" s="453"/>
      <c r="U2" s="453"/>
      <c r="V2" s="453"/>
      <c r="W2" s="453"/>
      <c r="X2" s="454" t="s">
        <v>209</v>
      </c>
      <c r="Y2" s="454" t="s">
        <v>210</v>
      </c>
      <c r="Z2" s="454" t="s">
        <v>211</v>
      </c>
      <c r="AA2" s="454" t="s">
        <v>212</v>
      </c>
      <c r="AB2" s="454" t="s">
        <v>213</v>
      </c>
      <c r="AC2" s="454" t="s">
        <v>214</v>
      </c>
      <c r="AD2" s="454" t="s">
        <v>215</v>
      </c>
      <c r="AE2" s="457" t="s">
        <v>216</v>
      </c>
      <c r="AF2" s="454" t="s">
        <v>217</v>
      </c>
      <c r="AG2" s="437" t="s">
        <v>218</v>
      </c>
    </row>
    <row r="3" spans="1:33" ht="50.25" customHeight="1" x14ac:dyDescent="0.2">
      <c r="A3" s="447"/>
      <c r="B3" s="450"/>
      <c r="C3" s="460" t="s">
        <v>219</v>
      </c>
      <c r="D3" s="461"/>
      <c r="E3" s="461"/>
      <c r="F3" s="461"/>
      <c r="G3" s="461"/>
      <c r="H3" s="462"/>
      <c r="I3" s="465" t="s">
        <v>220</v>
      </c>
      <c r="J3" s="466"/>
      <c r="K3" s="466"/>
      <c r="L3" s="466"/>
      <c r="M3" s="466"/>
      <c r="N3" s="466"/>
      <c r="O3" s="467"/>
      <c r="P3" s="468" t="s">
        <v>221</v>
      </c>
      <c r="Q3" s="468"/>
      <c r="R3" s="468"/>
      <c r="S3" s="468"/>
      <c r="T3" s="468"/>
      <c r="U3" s="468"/>
      <c r="V3" s="469" t="s">
        <v>222</v>
      </c>
      <c r="W3" s="469"/>
      <c r="X3" s="455"/>
      <c r="Y3" s="455"/>
      <c r="Z3" s="455"/>
      <c r="AA3" s="455"/>
      <c r="AB3" s="455"/>
      <c r="AC3" s="455"/>
      <c r="AD3" s="455"/>
      <c r="AE3" s="458"/>
      <c r="AF3" s="455"/>
      <c r="AG3" s="438"/>
    </row>
    <row r="4" spans="1:33" ht="57" customHeight="1" x14ac:dyDescent="0.2">
      <c r="A4" s="447"/>
      <c r="B4" s="450"/>
      <c r="C4" s="432" t="s">
        <v>223</v>
      </c>
      <c r="D4" s="432" t="s">
        <v>224</v>
      </c>
      <c r="E4" s="432" t="s">
        <v>225</v>
      </c>
      <c r="F4" s="432" t="s">
        <v>226</v>
      </c>
      <c r="G4" s="432" t="s">
        <v>227</v>
      </c>
      <c r="H4" s="432" t="s">
        <v>228</v>
      </c>
      <c r="I4" s="425" t="s">
        <v>229</v>
      </c>
      <c r="J4" s="425" t="s">
        <v>230</v>
      </c>
      <c r="K4" s="425" t="s">
        <v>231</v>
      </c>
      <c r="L4" s="425" t="s">
        <v>232</v>
      </c>
      <c r="M4" s="425" t="s">
        <v>233</v>
      </c>
      <c r="N4" s="425" t="s">
        <v>234</v>
      </c>
      <c r="O4" s="425" t="s">
        <v>235</v>
      </c>
      <c r="P4" s="427" t="s">
        <v>236</v>
      </c>
      <c r="Q4" s="427" t="s">
        <v>237</v>
      </c>
      <c r="R4" s="427" t="s">
        <v>238</v>
      </c>
      <c r="S4" s="427" t="s">
        <v>239</v>
      </c>
      <c r="T4" s="427" t="s">
        <v>240</v>
      </c>
      <c r="U4" s="427" t="s">
        <v>241</v>
      </c>
      <c r="V4" s="463" t="s">
        <v>242</v>
      </c>
      <c r="W4" s="470" t="s">
        <v>243</v>
      </c>
      <c r="X4" s="455"/>
      <c r="Y4" s="455"/>
      <c r="Z4" s="455"/>
      <c r="AA4" s="455"/>
      <c r="AB4" s="455"/>
      <c r="AC4" s="455"/>
      <c r="AD4" s="455"/>
      <c r="AE4" s="458"/>
      <c r="AF4" s="455"/>
      <c r="AG4" s="438"/>
    </row>
    <row r="5" spans="1:33" ht="75" customHeight="1" thickBot="1" x14ac:dyDescent="0.25">
      <c r="A5" s="448"/>
      <c r="B5" s="451"/>
      <c r="C5" s="433"/>
      <c r="D5" s="433"/>
      <c r="E5" s="433"/>
      <c r="F5" s="433"/>
      <c r="G5" s="433"/>
      <c r="H5" s="433"/>
      <c r="I5" s="426"/>
      <c r="J5" s="426"/>
      <c r="K5" s="426"/>
      <c r="L5" s="426"/>
      <c r="M5" s="426"/>
      <c r="N5" s="426"/>
      <c r="O5" s="426"/>
      <c r="P5" s="428"/>
      <c r="Q5" s="428"/>
      <c r="R5" s="428"/>
      <c r="S5" s="428"/>
      <c r="T5" s="428"/>
      <c r="U5" s="428"/>
      <c r="V5" s="464"/>
      <c r="W5" s="471"/>
      <c r="X5" s="456"/>
      <c r="Y5" s="456"/>
      <c r="Z5" s="456"/>
      <c r="AA5" s="456"/>
      <c r="AB5" s="456"/>
      <c r="AC5" s="456"/>
      <c r="AD5" s="456"/>
      <c r="AE5" s="459"/>
      <c r="AF5" s="456"/>
      <c r="AG5" s="439"/>
    </row>
    <row r="6" spans="1:33" ht="192" customHeight="1" thickTop="1" x14ac:dyDescent="0.2">
      <c r="A6" s="435">
        <v>1</v>
      </c>
      <c r="B6" s="436" t="s">
        <v>708</v>
      </c>
      <c r="C6" s="422"/>
      <c r="D6" s="422"/>
      <c r="E6" s="422"/>
      <c r="F6" s="422"/>
      <c r="G6" s="422"/>
      <c r="H6" s="429" t="s">
        <v>353</v>
      </c>
      <c r="I6" s="430" t="s">
        <v>353</v>
      </c>
      <c r="J6" s="430"/>
      <c r="K6" s="430" t="s">
        <v>353</v>
      </c>
      <c r="L6" s="430" t="s">
        <v>353</v>
      </c>
      <c r="M6" s="430"/>
      <c r="N6" s="430"/>
      <c r="O6" s="430" t="s">
        <v>353</v>
      </c>
      <c r="P6" s="431"/>
      <c r="Q6" s="431"/>
      <c r="R6" s="431"/>
      <c r="S6" s="431"/>
      <c r="T6" s="431"/>
      <c r="U6" s="431"/>
      <c r="V6" s="434"/>
      <c r="W6" s="434"/>
      <c r="X6" s="473" t="s">
        <v>801</v>
      </c>
      <c r="Y6" s="472" t="s">
        <v>354</v>
      </c>
      <c r="Z6" s="474">
        <v>42736</v>
      </c>
      <c r="AA6" s="474">
        <v>43100</v>
      </c>
      <c r="AB6" s="472" t="s">
        <v>802</v>
      </c>
      <c r="AC6" s="472" t="s">
        <v>355</v>
      </c>
      <c r="AD6" s="473" t="s">
        <v>803</v>
      </c>
      <c r="AE6" s="475">
        <v>0.33</v>
      </c>
      <c r="AF6" s="472" t="s">
        <v>355</v>
      </c>
      <c r="AG6" s="472" t="s">
        <v>355</v>
      </c>
    </row>
    <row r="7" spans="1:33" ht="139.5" customHeight="1" x14ac:dyDescent="0.2">
      <c r="A7" s="435"/>
      <c r="B7" s="436"/>
      <c r="C7" s="423"/>
      <c r="D7" s="423"/>
      <c r="E7" s="423"/>
      <c r="F7" s="423"/>
      <c r="G7" s="423"/>
      <c r="H7" s="408"/>
      <c r="I7" s="417"/>
      <c r="J7" s="417"/>
      <c r="K7" s="417"/>
      <c r="L7" s="417"/>
      <c r="M7" s="417"/>
      <c r="N7" s="417"/>
      <c r="O7" s="417"/>
      <c r="P7" s="411"/>
      <c r="Q7" s="411"/>
      <c r="R7" s="411"/>
      <c r="S7" s="411"/>
      <c r="T7" s="411"/>
      <c r="U7" s="411"/>
      <c r="V7" s="414"/>
      <c r="W7" s="414"/>
      <c r="X7" s="473"/>
      <c r="Y7" s="472"/>
      <c r="Z7" s="474"/>
      <c r="AA7" s="474"/>
      <c r="AB7" s="472"/>
      <c r="AC7" s="472"/>
      <c r="AD7" s="473"/>
      <c r="AE7" s="475"/>
      <c r="AF7" s="472"/>
      <c r="AG7" s="472"/>
    </row>
    <row r="8" spans="1:33" ht="210" customHeight="1" x14ac:dyDescent="0.2">
      <c r="A8" s="435"/>
      <c r="B8" s="436"/>
      <c r="C8" s="424"/>
      <c r="D8" s="424"/>
      <c r="E8" s="424"/>
      <c r="F8" s="424"/>
      <c r="G8" s="424"/>
      <c r="H8" s="409"/>
      <c r="I8" s="418"/>
      <c r="J8" s="418"/>
      <c r="K8" s="418"/>
      <c r="L8" s="418"/>
      <c r="M8" s="418"/>
      <c r="N8" s="418"/>
      <c r="O8" s="418"/>
      <c r="P8" s="412"/>
      <c r="Q8" s="412"/>
      <c r="R8" s="412"/>
      <c r="S8" s="412"/>
      <c r="T8" s="412"/>
      <c r="U8" s="412"/>
      <c r="V8" s="415"/>
      <c r="W8" s="415"/>
      <c r="X8" s="473"/>
      <c r="Y8" s="472"/>
      <c r="Z8" s="474"/>
      <c r="AA8" s="474"/>
      <c r="AB8" s="472"/>
      <c r="AC8" s="472"/>
      <c r="AD8" s="473"/>
      <c r="AE8" s="475"/>
      <c r="AF8" s="472"/>
      <c r="AG8" s="472"/>
    </row>
    <row r="9" spans="1:33" ht="210" customHeight="1" x14ac:dyDescent="0.2">
      <c r="A9" s="404">
        <v>2</v>
      </c>
      <c r="B9" s="406" t="s">
        <v>485</v>
      </c>
      <c r="C9" s="408"/>
      <c r="D9" s="408"/>
      <c r="E9" s="408"/>
      <c r="F9" s="408"/>
      <c r="G9" s="408"/>
      <c r="H9" s="408"/>
      <c r="I9" s="417"/>
      <c r="J9" s="417"/>
      <c r="K9" s="417"/>
      <c r="L9" s="417"/>
      <c r="M9" s="417"/>
      <c r="N9" s="417" t="s">
        <v>353</v>
      </c>
      <c r="O9" s="417" t="s">
        <v>353</v>
      </c>
      <c r="P9" s="411"/>
      <c r="Q9" s="411" t="s">
        <v>353</v>
      </c>
      <c r="R9" s="411"/>
      <c r="S9" s="411" t="s">
        <v>353</v>
      </c>
      <c r="T9" s="411"/>
      <c r="U9" s="411"/>
      <c r="V9" s="414"/>
      <c r="W9" s="414"/>
      <c r="X9" s="81" t="s">
        <v>922</v>
      </c>
      <c r="Y9" s="81" t="s">
        <v>486</v>
      </c>
      <c r="Z9" s="82">
        <v>42736</v>
      </c>
      <c r="AA9" s="83">
        <v>43100</v>
      </c>
      <c r="AB9" s="81" t="s">
        <v>923</v>
      </c>
      <c r="AC9" s="84" t="s">
        <v>924</v>
      </c>
      <c r="AD9" s="80" t="s">
        <v>925</v>
      </c>
      <c r="AE9" s="88">
        <v>0.33</v>
      </c>
      <c r="AF9" s="89"/>
      <c r="AG9" s="89"/>
    </row>
    <row r="10" spans="1:33" ht="210" customHeight="1" x14ac:dyDescent="0.2">
      <c r="A10" s="404"/>
      <c r="B10" s="406"/>
      <c r="C10" s="408"/>
      <c r="D10" s="408"/>
      <c r="E10" s="408"/>
      <c r="F10" s="408"/>
      <c r="G10" s="408"/>
      <c r="H10" s="408"/>
      <c r="I10" s="417"/>
      <c r="J10" s="417"/>
      <c r="K10" s="417"/>
      <c r="L10" s="417"/>
      <c r="M10" s="417"/>
      <c r="N10" s="417"/>
      <c r="O10" s="417"/>
      <c r="P10" s="411"/>
      <c r="Q10" s="411"/>
      <c r="R10" s="411"/>
      <c r="S10" s="411"/>
      <c r="T10" s="411"/>
      <c r="U10" s="411"/>
      <c r="V10" s="414"/>
      <c r="W10" s="414"/>
      <c r="X10" s="81" t="s">
        <v>926</v>
      </c>
      <c r="Y10" s="81" t="s">
        <v>486</v>
      </c>
      <c r="Z10" s="82">
        <v>42736</v>
      </c>
      <c r="AA10" s="83">
        <v>43100</v>
      </c>
      <c r="AB10" s="84" t="s">
        <v>927</v>
      </c>
      <c r="AC10" s="84" t="s">
        <v>928</v>
      </c>
      <c r="AD10" s="80" t="s">
        <v>929</v>
      </c>
      <c r="AE10" s="88">
        <v>0.33</v>
      </c>
      <c r="AF10" s="89"/>
      <c r="AG10" s="89"/>
    </row>
    <row r="11" spans="1:33" ht="127.5" x14ac:dyDescent="0.2">
      <c r="A11" s="405"/>
      <c r="B11" s="407"/>
      <c r="C11" s="409"/>
      <c r="D11" s="409"/>
      <c r="E11" s="409"/>
      <c r="F11" s="409"/>
      <c r="G11" s="409"/>
      <c r="H11" s="409"/>
      <c r="I11" s="418"/>
      <c r="J11" s="418"/>
      <c r="K11" s="418"/>
      <c r="L11" s="418"/>
      <c r="M11" s="418"/>
      <c r="N11" s="418"/>
      <c r="O11" s="418"/>
      <c r="P11" s="412"/>
      <c r="Q11" s="412"/>
      <c r="R11" s="412"/>
      <c r="S11" s="412"/>
      <c r="T11" s="412"/>
      <c r="U11" s="412"/>
      <c r="V11" s="415"/>
      <c r="W11" s="415"/>
      <c r="X11" s="81" t="s">
        <v>930</v>
      </c>
      <c r="Y11" s="81" t="s">
        <v>486</v>
      </c>
      <c r="Z11" s="82">
        <v>42736</v>
      </c>
      <c r="AA11" s="83">
        <v>43100</v>
      </c>
      <c r="AB11" s="81" t="s">
        <v>931</v>
      </c>
      <c r="AC11" s="85" t="s">
        <v>932</v>
      </c>
      <c r="AD11" s="80" t="s">
        <v>933</v>
      </c>
      <c r="AE11" s="88">
        <v>0.15</v>
      </c>
      <c r="AF11" s="80"/>
      <c r="AG11" s="89"/>
    </row>
    <row r="12" spans="1:33" ht="63.75" x14ac:dyDescent="0.2">
      <c r="A12" s="419">
        <v>3</v>
      </c>
      <c r="B12" s="420" t="s">
        <v>707</v>
      </c>
      <c r="C12" s="421"/>
      <c r="D12" s="421"/>
      <c r="E12" s="421"/>
      <c r="F12" s="421"/>
      <c r="G12" s="421"/>
      <c r="H12" s="421"/>
      <c r="I12" s="416"/>
      <c r="J12" s="416"/>
      <c r="K12" s="416"/>
      <c r="L12" s="416"/>
      <c r="M12" s="416"/>
      <c r="N12" s="416" t="s">
        <v>353</v>
      </c>
      <c r="O12" s="416" t="s">
        <v>353</v>
      </c>
      <c r="P12" s="410"/>
      <c r="Q12" s="410"/>
      <c r="R12" s="410"/>
      <c r="S12" s="410"/>
      <c r="T12" s="410"/>
      <c r="U12" s="410"/>
      <c r="V12" s="413"/>
      <c r="W12" s="413"/>
      <c r="X12" s="81" t="s">
        <v>934</v>
      </c>
      <c r="Y12" s="81" t="s">
        <v>486</v>
      </c>
      <c r="Z12" s="82">
        <v>42736</v>
      </c>
      <c r="AA12" s="83">
        <v>43100</v>
      </c>
      <c r="AB12" s="81" t="s">
        <v>935</v>
      </c>
      <c r="AC12" s="81" t="s">
        <v>936</v>
      </c>
      <c r="AD12" s="80"/>
      <c r="AE12" s="88">
        <v>0</v>
      </c>
      <c r="AF12" s="80" t="s">
        <v>937</v>
      </c>
      <c r="AG12" s="86" t="s">
        <v>938</v>
      </c>
    </row>
    <row r="13" spans="1:33" ht="114.75" x14ac:dyDescent="0.2">
      <c r="A13" s="404"/>
      <c r="B13" s="406"/>
      <c r="C13" s="408"/>
      <c r="D13" s="408"/>
      <c r="E13" s="408"/>
      <c r="F13" s="408"/>
      <c r="G13" s="408"/>
      <c r="H13" s="408"/>
      <c r="I13" s="417"/>
      <c r="J13" s="417"/>
      <c r="K13" s="417"/>
      <c r="L13" s="417"/>
      <c r="M13" s="417"/>
      <c r="N13" s="417"/>
      <c r="O13" s="417"/>
      <c r="P13" s="411"/>
      <c r="Q13" s="411"/>
      <c r="R13" s="411"/>
      <c r="S13" s="411"/>
      <c r="T13" s="411"/>
      <c r="U13" s="411"/>
      <c r="V13" s="414"/>
      <c r="W13" s="414"/>
      <c r="X13" s="81" t="s">
        <v>939</v>
      </c>
      <c r="Y13" s="81" t="s">
        <v>486</v>
      </c>
      <c r="Z13" s="82">
        <v>42736</v>
      </c>
      <c r="AA13" s="83">
        <v>43100</v>
      </c>
      <c r="AB13" s="81" t="s">
        <v>927</v>
      </c>
      <c r="AC13" s="81" t="s">
        <v>940</v>
      </c>
      <c r="AD13" s="80" t="s">
        <v>941</v>
      </c>
      <c r="AE13" s="88">
        <v>0.33</v>
      </c>
      <c r="AF13" s="80"/>
      <c r="AG13" s="89"/>
    </row>
    <row r="14" spans="1:33" ht="89.25" x14ac:dyDescent="0.2">
      <c r="A14" s="405"/>
      <c r="B14" s="407"/>
      <c r="C14" s="409"/>
      <c r="D14" s="409"/>
      <c r="E14" s="409"/>
      <c r="F14" s="409"/>
      <c r="G14" s="409"/>
      <c r="H14" s="409"/>
      <c r="I14" s="418"/>
      <c r="J14" s="418"/>
      <c r="K14" s="418"/>
      <c r="L14" s="418"/>
      <c r="M14" s="418"/>
      <c r="N14" s="418"/>
      <c r="O14" s="418"/>
      <c r="P14" s="412"/>
      <c r="Q14" s="412"/>
      <c r="R14" s="412"/>
      <c r="S14" s="412"/>
      <c r="T14" s="412"/>
      <c r="U14" s="412"/>
      <c r="V14" s="415"/>
      <c r="W14" s="415"/>
      <c r="X14" s="84" t="s">
        <v>942</v>
      </c>
      <c r="Y14" s="84" t="s">
        <v>486</v>
      </c>
      <c r="Z14" s="82">
        <v>42736</v>
      </c>
      <c r="AA14" s="82">
        <v>43100</v>
      </c>
      <c r="AB14" s="84" t="s">
        <v>943</v>
      </c>
      <c r="AC14" s="84" t="s">
        <v>944</v>
      </c>
      <c r="AD14" s="80" t="s">
        <v>945</v>
      </c>
      <c r="AE14" s="88">
        <v>0.15</v>
      </c>
      <c r="AF14" s="80"/>
      <c r="AG14" s="89"/>
    </row>
  </sheetData>
  <mergeCells count="120">
    <mergeCell ref="AG6:AG8"/>
    <mergeCell ref="X6:X8"/>
    <mergeCell ref="Y6:Y8"/>
    <mergeCell ref="Z6:Z8"/>
    <mergeCell ref="AA6:AA8"/>
    <mergeCell ref="AB6:AB8"/>
    <mergeCell ref="AC6:AC8"/>
    <mergeCell ref="AD6:AD8"/>
    <mergeCell ref="AE6:AE8"/>
    <mergeCell ref="AF6:AF8"/>
    <mergeCell ref="I3:O3"/>
    <mergeCell ref="P3:U3"/>
    <mergeCell ref="V3:W3"/>
    <mergeCell ref="C4:C5"/>
    <mergeCell ref="D4:D5"/>
    <mergeCell ref="E4:E5"/>
    <mergeCell ref="F4:F5"/>
    <mergeCell ref="L4:L5"/>
    <mergeCell ref="M4:M5"/>
    <mergeCell ref="W4:W5"/>
    <mergeCell ref="R4:R5"/>
    <mergeCell ref="S4:S5"/>
    <mergeCell ref="A6:A8"/>
    <mergeCell ref="B6:B8"/>
    <mergeCell ref="C6:C8"/>
    <mergeCell ref="D6:D8"/>
    <mergeCell ref="E6:E8"/>
    <mergeCell ref="AG2:AG5"/>
    <mergeCell ref="A1:Y1"/>
    <mergeCell ref="Z1:AC1"/>
    <mergeCell ref="AD1:AG1"/>
    <mergeCell ref="A2:A5"/>
    <mergeCell ref="B2:B5"/>
    <mergeCell ref="C2:W2"/>
    <mergeCell ref="X2:X5"/>
    <mergeCell ref="Y2:Y5"/>
    <mergeCell ref="Z2:Z5"/>
    <mergeCell ref="AA2:AA5"/>
    <mergeCell ref="AB2:AB5"/>
    <mergeCell ref="AC2:AC5"/>
    <mergeCell ref="AD2:AD5"/>
    <mergeCell ref="AE2:AE5"/>
    <mergeCell ref="AF2:AF5"/>
    <mergeCell ref="C3:H3"/>
    <mergeCell ref="U4:U5"/>
    <mergeCell ref="V4:V5"/>
    <mergeCell ref="T6:T8"/>
    <mergeCell ref="U6:U8"/>
    <mergeCell ref="V6:V8"/>
    <mergeCell ref="W6:W8"/>
    <mergeCell ref="R6:R8"/>
    <mergeCell ref="S6:S8"/>
    <mergeCell ref="T4:T5"/>
    <mergeCell ref="M9:M11"/>
    <mergeCell ref="N9:N11"/>
    <mergeCell ref="O9:O11"/>
    <mergeCell ref="U9:U11"/>
    <mergeCell ref="V9:V11"/>
    <mergeCell ref="W9:W11"/>
    <mergeCell ref="J9:J11"/>
    <mergeCell ref="K9:K11"/>
    <mergeCell ref="L9:L11"/>
    <mergeCell ref="F6:F8"/>
    <mergeCell ref="G6:G8"/>
    <mergeCell ref="O4:O5"/>
    <mergeCell ref="P4:P5"/>
    <mergeCell ref="Q4:Q5"/>
    <mergeCell ref="H6:H8"/>
    <mergeCell ref="I6:I8"/>
    <mergeCell ref="J6:J8"/>
    <mergeCell ref="K6:K8"/>
    <mergeCell ref="L6:L8"/>
    <mergeCell ref="N6:N8"/>
    <mergeCell ref="O6:O8"/>
    <mergeCell ref="P6:P8"/>
    <mergeCell ref="Q6:Q8"/>
    <mergeCell ref="N4:N5"/>
    <mergeCell ref="M6:M8"/>
    <mergeCell ref="G4:G5"/>
    <mergeCell ref="H4:H5"/>
    <mergeCell ref="I4:I5"/>
    <mergeCell ref="J4:J5"/>
    <mergeCell ref="K4:K5"/>
    <mergeCell ref="C12:C14"/>
    <mergeCell ref="D12:D14"/>
    <mergeCell ref="E12:E14"/>
    <mergeCell ref="F12:F14"/>
    <mergeCell ref="G12:G14"/>
    <mergeCell ref="H12:H14"/>
    <mergeCell ref="I12:I14"/>
    <mergeCell ref="D9:D11"/>
    <mergeCell ref="E9:E11"/>
    <mergeCell ref="F9:F11"/>
    <mergeCell ref="G9:G11"/>
    <mergeCell ref="H9:H11"/>
    <mergeCell ref="I9:I11"/>
    <mergeCell ref="A9:A11"/>
    <mergeCell ref="B9:B11"/>
    <mergeCell ref="C9:C11"/>
    <mergeCell ref="S12:S14"/>
    <mergeCell ref="T12:T14"/>
    <mergeCell ref="U12:U14"/>
    <mergeCell ref="V12:V14"/>
    <mergeCell ref="W12:W14"/>
    <mergeCell ref="N12:N14"/>
    <mergeCell ref="O12:O14"/>
    <mergeCell ref="P12:P14"/>
    <mergeCell ref="Q12:Q14"/>
    <mergeCell ref="R12:R14"/>
    <mergeCell ref="J12:J14"/>
    <mergeCell ref="K12:K14"/>
    <mergeCell ref="L12:L14"/>
    <mergeCell ref="M12:M14"/>
    <mergeCell ref="P9:P11"/>
    <mergeCell ref="Q9:Q11"/>
    <mergeCell ref="R9:R11"/>
    <mergeCell ref="S9:S11"/>
    <mergeCell ref="T9:T11"/>
    <mergeCell ref="A12:A14"/>
    <mergeCell ref="B12:B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7" zoomScale="70" zoomScaleNormal="70" workbookViewId="0">
      <selection activeCell="G9" sqref="G9"/>
    </sheetView>
  </sheetViews>
  <sheetFormatPr baseColWidth="10" defaultRowHeight="12.75" x14ac:dyDescent="0.2"/>
  <cols>
    <col min="1" max="1" width="15.7109375" style="1" customWidth="1"/>
    <col min="2" max="2" width="18.85546875" style="1" customWidth="1"/>
    <col min="3" max="3" width="17.5703125" style="1" customWidth="1"/>
    <col min="4" max="4" width="17.7109375" style="1" customWidth="1"/>
    <col min="5" max="5" width="23" style="1" customWidth="1"/>
    <col min="6" max="6" width="24.5703125" style="1" customWidth="1"/>
    <col min="7" max="7" width="19.85546875" style="1" customWidth="1"/>
    <col min="8" max="8" width="63.7109375" style="1" customWidth="1"/>
    <col min="9" max="9" width="11.42578125" style="1"/>
    <col min="10" max="10" width="27" style="1" customWidth="1"/>
    <col min="11" max="11" width="28.5703125" style="1" customWidth="1"/>
    <col min="12" max="16384" width="11.42578125" style="1"/>
  </cols>
  <sheetData>
    <row r="1" spans="1:11" x14ac:dyDescent="0.2">
      <c r="A1" s="477" t="s">
        <v>270</v>
      </c>
      <c r="B1" s="477"/>
      <c r="C1" s="477"/>
      <c r="D1" s="477"/>
      <c r="E1" s="477"/>
      <c r="F1" s="477"/>
      <c r="G1" s="477"/>
      <c r="H1" s="477"/>
      <c r="I1" s="477"/>
      <c r="J1" s="477"/>
      <c r="K1" s="477"/>
    </row>
    <row r="2" spans="1:11" x14ac:dyDescent="0.2">
      <c r="A2" s="477"/>
      <c r="B2" s="477"/>
      <c r="C2" s="477"/>
      <c r="D2" s="477"/>
      <c r="E2" s="477"/>
      <c r="F2" s="477"/>
      <c r="G2" s="477"/>
      <c r="H2" s="477"/>
      <c r="I2" s="477"/>
      <c r="J2" s="477"/>
      <c r="K2" s="477"/>
    </row>
    <row r="3" spans="1:11" ht="18" x14ac:dyDescent="0.2">
      <c r="A3" s="478" t="s">
        <v>691</v>
      </c>
      <c r="B3" s="479"/>
      <c r="C3" s="479"/>
      <c r="D3" s="479"/>
      <c r="E3" s="479"/>
      <c r="F3" s="479"/>
      <c r="G3" s="479"/>
      <c r="H3" s="479"/>
      <c r="I3" s="479"/>
      <c r="J3" s="479"/>
      <c r="K3" s="480"/>
    </row>
    <row r="4" spans="1:11" ht="18.75" thickBot="1" x14ac:dyDescent="0.25">
      <c r="A4" s="78"/>
      <c r="B4" s="79"/>
      <c r="C4" s="79"/>
      <c r="D4" s="79"/>
      <c r="E4" s="79"/>
      <c r="F4" s="79"/>
      <c r="G4" s="79"/>
      <c r="H4" s="79"/>
      <c r="I4" s="79"/>
      <c r="J4" s="79"/>
      <c r="K4" s="79"/>
    </row>
    <row r="5" spans="1:11" x14ac:dyDescent="0.2">
      <c r="A5" s="486" t="s">
        <v>270</v>
      </c>
      <c r="B5" s="487"/>
      <c r="C5" s="487"/>
      <c r="D5" s="487"/>
      <c r="E5" s="487"/>
      <c r="F5" s="487"/>
      <c r="G5" s="487"/>
      <c r="H5" s="487"/>
      <c r="I5" s="487"/>
      <c r="J5" s="487"/>
      <c r="K5" s="488"/>
    </row>
    <row r="6" spans="1:11" x14ac:dyDescent="0.2">
      <c r="A6" s="489"/>
      <c r="B6" s="490"/>
      <c r="C6" s="490"/>
      <c r="D6" s="490"/>
      <c r="E6" s="490"/>
      <c r="F6" s="490"/>
      <c r="G6" s="490"/>
      <c r="H6" s="490"/>
      <c r="I6" s="490"/>
      <c r="J6" s="490"/>
      <c r="K6" s="491"/>
    </row>
    <row r="7" spans="1:11" ht="36" x14ac:dyDescent="0.2">
      <c r="A7" s="77" t="s">
        <v>682</v>
      </c>
      <c r="B7" s="77" t="s">
        <v>683</v>
      </c>
      <c r="C7" s="77" t="s">
        <v>684</v>
      </c>
      <c r="D7" s="77" t="s">
        <v>685</v>
      </c>
      <c r="E7" s="77" t="s">
        <v>686</v>
      </c>
      <c r="F7" s="77" t="s">
        <v>687</v>
      </c>
      <c r="G7" s="77" t="s">
        <v>214</v>
      </c>
      <c r="H7" s="77" t="s">
        <v>688</v>
      </c>
      <c r="I7" s="77" t="s">
        <v>216</v>
      </c>
      <c r="J7" s="77" t="s">
        <v>689</v>
      </c>
      <c r="K7" s="77" t="s">
        <v>690</v>
      </c>
    </row>
    <row r="8" spans="1:11" ht="15" x14ac:dyDescent="0.2">
      <c r="A8" s="481" t="s">
        <v>291</v>
      </c>
      <c r="B8" s="482"/>
      <c r="C8" s="482"/>
      <c r="D8" s="482"/>
      <c r="E8" s="482"/>
      <c r="F8" s="482"/>
      <c r="G8" s="482"/>
      <c r="H8" s="482"/>
      <c r="I8" s="482"/>
      <c r="J8" s="482"/>
      <c r="K8" s="483"/>
    </row>
    <row r="9" spans="1:11" ht="399" customHeight="1" x14ac:dyDescent="0.2">
      <c r="A9" s="90">
        <v>1</v>
      </c>
      <c r="B9" s="91" t="s">
        <v>290</v>
      </c>
      <c r="C9" s="90" t="s">
        <v>289</v>
      </c>
      <c r="D9" s="92">
        <v>42736</v>
      </c>
      <c r="E9" s="92">
        <v>43100</v>
      </c>
      <c r="F9" s="92" t="s">
        <v>292</v>
      </c>
      <c r="G9" s="90" t="s">
        <v>775</v>
      </c>
      <c r="H9" s="67" t="s">
        <v>781</v>
      </c>
      <c r="I9" s="115">
        <v>0.33</v>
      </c>
      <c r="J9" s="90"/>
      <c r="K9" s="67"/>
    </row>
    <row r="10" spans="1:11" x14ac:dyDescent="0.2">
      <c r="A10" s="484" t="s">
        <v>252</v>
      </c>
      <c r="B10" s="484"/>
      <c r="C10" s="484"/>
      <c r="D10" s="484"/>
      <c r="E10" s="484"/>
      <c r="F10" s="484"/>
      <c r="G10" s="484"/>
      <c r="H10" s="484"/>
      <c r="I10" s="484"/>
      <c r="J10" s="484"/>
      <c r="K10" s="484"/>
    </row>
    <row r="11" spans="1:11" ht="393.75" customHeight="1" x14ac:dyDescent="0.2">
      <c r="A11" s="93">
        <v>1</v>
      </c>
      <c r="B11" s="94" t="s">
        <v>321</v>
      </c>
      <c r="C11" s="95" t="s">
        <v>322</v>
      </c>
      <c r="D11" s="96">
        <v>42736</v>
      </c>
      <c r="E11" s="96">
        <v>43099</v>
      </c>
      <c r="F11" s="95" t="s">
        <v>323</v>
      </c>
      <c r="G11" s="95" t="s">
        <v>641</v>
      </c>
      <c r="H11" s="97" t="s">
        <v>950</v>
      </c>
      <c r="I11" s="116">
        <v>0.6</v>
      </c>
      <c r="J11" s="98"/>
      <c r="K11" s="96"/>
    </row>
    <row r="12" spans="1:11" ht="183" customHeight="1" x14ac:dyDescent="0.2">
      <c r="A12" s="93">
        <v>2</v>
      </c>
      <c r="B12" s="94" t="s">
        <v>356</v>
      </c>
      <c r="C12" s="95" t="s">
        <v>357</v>
      </c>
      <c r="D12" s="96">
        <v>42736</v>
      </c>
      <c r="E12" s="96">
        <v>43099</v>
      </c>
      <c r="F12" s="95" t="s">
        <v>361</v>
      </c>
      <c r="G12" s="93" t="s">
        <v>642</v>
      </c>
      <c r="H12" s="99" t="s">
        <v>804</v>
      </c>
      <c r="I12" s="116">
        <v>0</v>
      </c>
      <c r="J12" s="98"/>
      <c r="K12" s="96"/>
    </row>
    <row r="13" spans="1:11" ht="183" customHeight="1" x14ac:dyDescent="0.2">
      <c r="A13" s="93">
        <v>3</v>
      </c>
      <c r="B13" s="94" t="s">
        <v>356</v>
      </c>
      <c r="C13" s="95" t="s">
        <v>919</v>
      </c>
      <c r="D13" s="96">
        <v>42736</v>
      </c>
      <c r="E13" s="96">
        <v>43100</v>
      </c>
      <c r="F13" s="95" t="s">
        <v>361</v>
      </c>
      <c r="G13" s="93" t="s">
        <v>642</v>
      </c>
      <c r="H13" s="116" t="s">
        <v>955</v>
      </c>
      <c r="I13" s="116">
        <v>0.33</v>
      </c>
      <c r="J13" s="98"/>
      <c r="K13" s="96"/>
    </row>
    <row r="14" spans="1:11" ht="125.25" customHeight="1" x14ac:dyDescent="0.2">
      <c r="A14" s="93">
        <v>4</v>
      </c>
      <c r="B14" s="94" t="s">
        <v>509</v>
      </c>
      <c r="C14" s="95" t="s">
        <v>510</v>
      </c>
      <c r="D14" s="96">
        <v>42736</v>
      </c>
      <c r="E14" s="96">
        <v>43100</v>
      </c>
      <c r="F14" s="95" t="s">
        <v>361</v>
      </c>
      <c r="G14" s="95" t="s">
        <v>511</v>
      </c>
      <c r="H14" s="95" t="s">
        <v>903</v>
      </c>
      <c r="I14" s="116">
        <v>0.1</v>
      </c>
      <c r="J14" s="100"/>
      <c r="K14" s="101"/>
    </row>
    <row r="15" spans="1:11" x14ac:dyDescent="0.2">
      <c r="A15" s="485" t="s">
        <v>253</v>
      </c>
      <c r="B15" s="485"/>
      <c r="C15" s="485"/>
      <c r="D15" s="485"/>
      <c r="E15" s="485"/>
      <c r="F15" s="485"/>
      <c r="G15" s="485"/>
      <c r="H15" s="485"/>
      <c r="I15" s="485"/>
      <c r="J15" s="485"/>
      <c r="K15" s="485"/>
    </row>
    <row r="16" spans="1:11" ht="110.25" customHeight="1" x14ac:dyDescent="0.2">
      <c r="A16" s="102">
        <v>1</v>
      </c>
      <c r="B16" s="103" t="s">
        <v>294</v>
      </c>
      <c r="C16" s="144" t="s">
        <v>6</v>
      </c>
      <c r="D16" s="104">
        <v>42736</v>
      </c>
      <c r="E16" s="104">
        <v>43100</v>
      </c>
      <c r="F16" s="144" t="s">
        <v>595</v>
      </c>
      <c r="G16" s="102" t="s">
        <v>376</v>
      </c>
      <c r="H16" s="102" t="s">
        <v>770</v>
      </c>
      <c r="I16" s="117">
        <v>0.33</v>
      </c>
      <c r="J16" s="102"/>
      <c r="K16" s="145"/>
    </row>
    <row r="17" spans="1:11" ht="102.75" customHeight="1" x14ac:dyDescent="0.2">
      <c r="A17" s="102">
        <v>2</v>
      </c>
      <c r="B17" s="103" t="s">
        <v>596</v>
      </c>
      <c r="C17" s="144" t="s">
        <v>597</v>
      </c>
      <c r="D17" s="104">
        <v>42736</v>
      </c>
      <c r="E17" s="104">
        <v>43100</v>
      </c>
      <c r="F17" s="144" t="s">
        <v>598</v>
      </c>
      <c r="G17" s="102" t="s">
        <v>599</v>
      </c>
      <c r="H17" s="102" t="s">
        <v>745</v>
      </c>
      <c r="I17" s="117">
        <v>0.33</v>
      </c>
      <c r="J17" s="102"/>
      <c r="K17" s="145"/>
    </row>
    <row r="18" spans="1:11" ht="114" customHeight="1" x14ac:dyDescent="0.2">
      <c r="A18" s="102">
        <v>3</v>
      </c>
      <c r="B18" s="103" t="s">
        <v>600</v>
      </c>
      <c r="C18" s="144" t="s">
        <v>6</v>
      </c>
      <c r="D18" s="104">
        <v>42736</v>
      </c>
      <c r="E18" s="104">
        <v>43100</v>
      </c>
      <c r="F18" s="144" t="s">
        <v>601</v>
      </c>
      <c r="G18" s="102" t="s">
        <v>602</v>
      </c>
      <c r="H18" s="102" t="s">
        <v>746</v>
      </c>
      <c r="I18" s="117">
        <v>0.33</v>
      </c>
      <c r="J18" s="102"/>
      <c r="K18" s="145"/>
    </row>
    <row r="19" spans="1:11" ht="114" customHeight="1" x14ac:dyDescent="0.2">
      <c r="A19" s="102">
        <v>4</v>
      </c>
      <c r="B19" s="103" t="s">
        <v>324</v>
      </c>
      <c r="C19" s="144" t="s">
        <v>325</v>
      </c>
      <c r="D19" s="104">
        <v>42736</v>
      </c>
      <c r="E19" s="104">
        <v>43099</v>
      </c>
      <c r="F19" s="144" t="s">
        <v>326</v>
      </c>
      <c r="G19" s="102" t="s">
        <v>641</v>
      </c>
      <c r="H19" s="102" t="s">
        <v>951</v>
      </c>
      <c r="I19" s="117">
        <v>0.6</v>
      </c>
      <c r="J19" s="102"/>
      <c r="K19" s="145"/>
    </row>
    <row r="20" spans="1:11" ht="234" customHeight="1" x14ac:dyDescent="0.2">
      <c r="A20" s="102">
        <v>5</v>
      </c>
      <c r="B20" s="103" t="s">
        <v>363</v>
      </c>
      <c r="C20" s="144" t="s">
        <v>364</v>
      </c>
      <c r="D20" s="104">
        <v>42736</v>
      </c>
      <c r="E20" s="104">
        <v>43099</v>
      </c>
      <c r="F20" s="144" t="s">
        <v>365</v>
      </c>
      <c r="G20" s="102" t="s">
        <v>366</v>
      </c>
      <c r="H20" s="102" t="s">
        <v>769</v>
      </c>
      <c r="I20" s="117">
        <v>0.33</v>
      </c>
      <c r="J20" s="145"/>
      <c r="K20" s="118"/>
    </row>
    <row r="21" spans="1:11" ht="234" customHeight="1" x14ac:dyDescent="0.2">
      <c r="A21" s="102">
        <v>6</v>
      </c>
      <c r="B21" s="103" t="s">
        <v>487</v>
      </c>
      <c r="C21" s="144" t="s">
        <v>488</v>
      </c>
      <c r="D21" s="104">
        <v>42736</v>
      </c>
      <c r="E21" s="104">
        <v>43100</v>
      </c>
      <c r="F21" s="144" t="s">
        <v>489</v>
      </c>
      <c r="G21" s="105" t="s">
        <v>920</v>
      </c>
      <c r="H21" s="106" t="s">
        <v>921</v>
      </c>
      <c r="I21" s="117">
        <v>0.33</v>
      </c>
      <c r="J21" s="102"/>
      <c r="K21" s="145"/>
    </row>
    <row r="22" spans="1:11" x14ac:dyDescent="0.2">
      <c r="A22" s="476" t="s">
        <v>254</v>
      </c>
      <c r="B22" s="476"/>
      <c r="C22" s="476"/>
      <c r="D22" s="476"/>
      <c r="E22" s="476"/>
      <c r="F22" s="476"/>
      <c r="G22" s="476"/>
      <c r="H22" s="476"/>
      <c r="I22" s="476"/>
      <c r="J22" s="476"/>
      <c r="K22" s="476"/>
    </row>
    <row r="23" spans="1:11" ht="161.25" customHeight="1" x14ac:dyDescent="0.2">
      <c r="A23" s="107">
        <v>1</v>
      </c>
      <c r="B23" s="108" t="s">
        <v>327</v>
      </c>
      <c r="C23" s="109" t="s">
        <v>325</v>
      </c>
      <c r="D23" s="110">
        <v>42736</v>
      </c>
      <c r="E23" s="110">
        <v>43099</v>
      </c>
      <c r="F23" s="109" t="s">
        <v>328</v>
      </c>
      <c r="G23" s="107" t="s">
        <v>643</v>
      </c>
      <c r="H23" s="107" t="s">
        <v>974</v>
      </c>
      <c r="I23" s="119">
        <v>0</v>
      </c>
      <c r="J23" s="107" t="s">
        <v>975</v>
      </c>
      <c r="K23" s="111"/>
    </row>
    <row r="24" spans="1:11" ht="100.5" customHeight="1" x14ac:dyDescent="0.2">
      <c r="A24" s="107">
        <v>2</v>
      </c>
      <c r="B24" s="112" t="s">
        <v>358</v>
      </c>
      <c r="C24" s="107" t="s">
        <v>359</v>
      </c>
      <c r="D24" s="107" t="s">
        <v>360</v>
      </c>
      <c r="E24" s="107" t="s">
        <v>360</v>
      </c>
      <c r="F24" s="107" t="s">
        <v>361</v>
      </c>
      <c r="G24" s="107" t="s">
        <v>362</v>
      </c>
      <c r="H24" s="107" t="s">
        <v>976</v>
      </c>
      <c r="I24" s="119">
        <v>0</v>
      </c>
      <c r="J24" s="107"/>
      <c r="K24" s="107"/>
    </row>
    <row r="25" spans="1:11" ht="393.75" customHeight="1" x14ac:dyDescent="0.2">
      <c r="A25" s="107">
        <v>3</v>
      </c>
      <c r="B25" s="108" t="s">
        <v>435</v>
      </c>
      <c r="C25" s="109" t="s">
        <v>436</v>
      </c>
      <c r="D25" s="110" t="s">
        <v>437</v>
      </c>
      <c r="E25" s="110" t="s">
        <v>437</v>
      </c>
      <c r="F25" s="109" t="s">
        <v>438</v>
      </c>
      <c r="G25" s="107" t="s">
        <v>439</v>
      </c>
      <c r="H25" s="107" t="s">
        <v>970</v>
      </c>
      <c r="I25" s="119">
        <v>0.25</v>
      </c>
      <c r="J25" s="107"/>
      <c r="K25" s="113"/>
    </row>
    <row r="26" spans="1:11" ht="393.75" customHeight="1" x14ac:dyDescent="0.2">
      <c r="A26" s="107">
        <v>5</v>
      </c>
      <c r="B26" s="114" t="s">
        <v>512</v>
      </c>
      <c r="C26" s="109" t="s">
        <v>488</v>
      </c>
      <c r="D26" s="110" t="s">
        <v>360</v>
      </c>
      <c r="E26" s="110" t="s">
        <v>360</v>
      </c>
      <c r="F26" s="110" t="s">
        <v>292</v>
      </c>
      <c r="G26" s="110" t="s">
        <v>293</v>
      </c>
      <c r="H26" s="107" t="s">
        <v>978</v>
      </c>
      <c r="I26" s="119">
        <v>0</v>
      </c>
      <c r="J26" s="107"/>
      <c r="K26" s="113"/>
    </row>
    <row r="27" spans="1:11" ht="157.5" customHeight="1" x14ac:dyDescent="0.2">
      <c r="A27" s="107">
        <v>5</v>
      </c>
      <c r="B27" s="114" t="s">
        <v>512</v>
      </c>
      <c r="C27" s="109" t="s">
        <v>513</v>
      </c>
      <c r="D27" s="110" t="s">
        <v>360</v>
      </c>
      <c r="E27" s="110" t="s">
        <v>360</v>
      </c>
      <c r="F27" s="110" t="s">
        <v>292</v>
      </c>
      <c r="G27" s="110" t="s">
        <v>293</v>
      </c>
      <c r="H27" s="107" t="s">
        <v>977</v>
      </c>
      <c r="I27" s="119">
        <v>0</v>
      </c>
      <c r="J27" s="113"/>
      <c r="K27" s="113"/>
    </row>
  </sheetData>
  <mergeCells count="7">
    <mergeCell ref="A22:K22"/>
    <mergeCell ref="A1:K2"/>
    <mergeCell ref="A3:K3"/>
    <mergeCell ref="A8:K8"/>
    <mergeCell ref="A10:K10"/>
    <mergeCell ref="A15:K15"/>
    <mergeCell ref="A5:K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K22"/>
  <sheetViews>
    <sheetView topLeftCell="A3" zoomScaleNormal="100" workbookViewId="0">
      <pane ySplit="3" topLeftCell="A23" activePane="bottomLeft" state="frozen"/>
      <selection activeCell="A3" sqref="A3"/>
      <selection pane="bottomLeft" activeCell="D23" sqref="D23"/>
    </sheetView>
  </sheetViews>
  <sheetFormatPr baseColWidth="10" defaultRowHeight="12.75" x14ac:dyDescent="0.2"/>
  <cols>
    <col min="1" max="1" width="22.140625" style="1" customWidth="1"/>
    <col min="2" max="2" width="18" style="1" customWidth="1"/>
    <col min="3" max="3" width="26" style="1" customWidth="1"/>
    <col min="4" max="4" width="18.7109375" style="1" customWidth="1"/>
    <col min="5" max="5" width="22.85546875" style="1" customWidth="1"/>
    <col min="6" max="6" width="22" style="1" customWidth="1"/>
    <col min="7" max="7" width="23.42578125" style="1" customWidth="1"/>
    <col min="8" max="8" width="22" style="1" customWidth="1"/>
    <col min="9" max="9" width="19.85546875" style="1" customWidth="1"/>
    <col min="10" max="10" width="26.85546875" style="1" customWidth="1"/>
    <col min="11" max="11" width="28.7109375" style="1" customWidth="1"/>
    <col min="12" max="16384" width="11.42578125" style="1"/>
  </cols>
  <sheetData>
    <row r="1" spans="1:11" ht="13.5" thickBot="1" x14ac:dyDescent="0.25">
      <c r="A1" s="494"/>
      <c r="B1" s="494"/>
      <c r="C1" s="494"/>
      <c r="D1" s="494"/>
      <c r="E1" s="494"/>
      <c r="F1" s="494"/>
      <c r="G1" s="494"/>
      <c r="H1" s="494"/>
      <c r="I1" s="494"/>
      <c r="J1" s="494"/>
      <c r="K1" s="494"/>
    </row>
    <row r="2" spans="1:11" x14ac:dyDescent="0.2">
      <c r="A2" s="486" t="s">
        <v>255</v>
      </c>
      <c r="B2" s="487"/>
      <c r="C2" s="487"/>
      <c r="D2" s="487"/>
      <c r="E2" s="487"/>
      <c r="F2" s="487"/>
      <c r="G2" s="487"/>
      <c r="H2" s="487"/>
      <c r="I2" s="487"/>
      <c r="J2" s="487"/>
      <c r="K2" s="488"/>
    </row>
    <row r="3" spans="1:11" x14ac:dyDescent="0.2">
      <c r="A3" s="501"/>
      <c r="B3" s="477"/>
      <c r="C3" s="477"/>
      <c r="D3" s="477"/>
      <c r="E3" s="477"/>
      <c r="F3" s="477"/>
      <c r="G3" s="477"/>
      <c r="H3" s="477"/>
      <c r="I3" s="477"/>
      <c r="J3" s="477"/>
      <c r="K3" s="502"/>
    </row>
    <row r="4" spans="1:11" ht="18" x14ac:dyDescent="0.2">
      <c r="A4" s="478" t="s">
        <v>691</v>
      </c>
      <c r="B4" s="479"/>
      <c r="C4" s="479"/>
      <c r="D4" s="479"/>
      <c r="E4" s="479"/>
      <c r="F4" s="479"/>
      <c r="G4" s="479"/>
      <c r="H4" s="479"/>
      <c r="I4" s="479"/>
      <c r="J4" s="479"/>
      <c r="K4" s="479"/>
    </row>
    <row r="5" spans="1:11" ht="30.75" thickBot="1" x14ac:dyDescent="0.25">
      <c r="A5" s="164" t="s">
        <v>206</v>
      </c>
      <c r="B5" s="165" t="s">
        <v>245</v>
      </c>
      <c r="C5" s="165" t="s">
        <v>136</v>
      </c>
      <c r="D5" s="165" t="s">
        <v>246</v>
      </c>
      <c r="E5" s="165" t="s">
        <v>138</v>
      </c>
      <c r="F5" s="165" t="s">
        <v>247</v>
      </c>
      <c r="G5" s="165" t="s">
        <v>248</v>
      </c>
      <c r="H5" s="165" t="s">
        <v>249</v>
      </c>
      <c r="I5" s="166" t="s">
        <v>216</v>
      </c>
      <c r="J5" s="165" t="s">
        <v>250</v>
      </c>
      <c r="K5" s="167" t="s">
        <v>251</v>
      </c>
    </row>
    <row r="6" spans="1:11" ht="15" x14ac:dyDescent="0.2">
      <c r="A6" s="503" t="s">
        <v>256</v>
      </c>
      <c r="B6" s="504"/>
      <c r="C6" s="504"/>
      <c r="D6" s="504"/>
      <c r="E6" s="504"/>
      <c r="F6" s="504"/>
      <c r="G6" s="504"/>
      <c r="H6" s="504"/>
      <c r="I6" s="504"/>
      <c r="J6" s="504"/>
      <c r="K6" s="505"/>
    </row>
    <row r="7" spans="1:11" ht="295.5" customHeight="1" x14ac:dyDescent="0.2">
      <c r="A7" s="120">
        <v>1</v>
      </c>
      <c r="B7" s="121" t="s">
        <v>418</v>
      </c>
      <c r="C7" s="121" t="s">
        <v>419</v>
      </c>
      <c r="D7" s="122">
        <v>42736</v>
      </c>
      <c r="E7" s="122">
        <v>43100</v>
      </c>
      <c r="F7" s="123" t="s">
        <v>420</v>
      </c>
      <c r="G7" s="124" t="s">
        <v>421</v>
      </c>
      <c r="H7" s="125" t="s">
        <v>722</v>
      </c>
      <c r="I7" s="163">
        <v>0.2</v>
      </c>
      <c r="J7" s="126"/>
      <c r="K7" s="127"/>
    </row>
    <row r="8" spans="1:11" ht="281.25" customHeight="1" x14ac:dyDescent="0.2">
      <c r="A8" s="120">
        <v>2</v>
      </c>
      <c r="B8" s="121" t="s">
        <v>652</v>
      </c>
      <c r="C8" s="121" t="s">
        <v>692</v>
      </c>
      <c r="D8" s="122">
        <v>42736</v>
      </c>
      <c r="E8" s="122">
        <v>43100</v>
      </c>
      <c r="F8" s="123" t="s">
        <v>653</v>
      </c>
      <c r="G8" s="124" t="s">
        <v>654</v>
      </c>
      <c r="H8" s="34" t="s">
        <v>964</v>
      </c>
      <c r="I8" s="87">
        <v>0.33</v>
      </c>
      <c r="J8" s="287"/>
      <c r="K8" s="288"/>
    </row>
    <row r="9" spans="1:11" ht="259.5" customHeight="1" x14ac:dyDescent="0.2">
      <c r="A9" s="120">
        <v>3</v>
      </c>
      <c r="B9" s="121" t="s">
        <v>418</v>
      </c>
      <c r="C9" s="121" t="s">
        <v>419</v>
      </c>
      <c r="D9" s="122">
        <v>42736</v>
      </c>
      <c r="E9" s="122">
        <v>43100</v>
      </c>
      <c r="F9" s="123" t="s">
        <v>420</v>
      </c>
      <c r="G9" s="124" t="s">
        <v>421</v>
      </c>
      <c r="H9" s="125" t="s">
        <v>722</v>
      </c>
      <c r="I9" s="163">
        <v>0.2</v>
      </c>
      <c r="J9" s="126"/>
      <c r="K9" s="127"/>
    </row>
    <row r="10" spans="1:11" ht="15" x14ac:dyDescent="0.2">
      <c r="A10" s="506" t="s">
        <v>257</v>
      </c>
      <c r="B10" s="507"/>
      <c r="C10" s="507"/>
      <c r="D10" s="507"/>
      <c r="E10" s="507"/>
      <c r="F10" s="507"/>
      <c r="G10" s="507"/>
      <c r="H10" s="507"/>
      <c r="I10" s="507"/>
      <c r="J10" s="507"/>
      <c r="K10" s="508"/>
    </row>
    <row r="11" spans="1:11" ht="212.25" customHeight="1" x14ac:dyDescent="0.2">
      <c r="A11" s="129">
        <v>4</v>
      </c>
      <c r="B11" s="130" t="s">
        <v>614</v>
      </c>
      <c r="C11" s="130" t="s">
        <v>564</v>
      </c>
      <c r="D11" s="131">
        <v>42736</v>
      </c>
      <c r="E11" s="132">
        <v>43100</v>
      </c>
      <c r="F11" s="133" t="s">
        <v>615</v>
      </c>
      <c r="G11" s="134" t="s">
        <v>693</v>
      </c>
      <c r="H11" s="135" t="s">
        <v>816</v>
      </c>
      <c r="I11" s="136">
        <v>1</v>
      </c>
      <c r="J11" s="137"/>
      <c r="K11" s="173"/>
    </row>
    <row r="12" spans="1:11" ht="15" x14ac:dyDescent="0.2">
      <c r="A12" s="509" t="s">
        <v>258</v>
      </c>
      <c r="B12" s="510"/>
      <c r="C12" s="510"/>
      <c r="D12" s="510"/>
      <c r="E12" s="510"/>
      <c r="F12" s="510"/>
      <c r="G12" s="510"/>
      <c r="H12" s="510"/>
      <c r="I12" s="510"/>
      <c r="J12" s="510"/>
      <c r="K12" s="511"/>
    </row>
    <row r="13" spans="1:11" ht="189" customHeight="1" x14ac:dyDescent="0.2">
      <c r="A13" s="139">
        <v>5</v>
      </c>
      <c r="B13" s="108" t="s">
        <v>612</v>
      </c>
      <c r="C13" s="108" t="s">
        <v>564</v>
      </c>
      <c r="D13" s="110">
        <v>42809</v>
      </c>
      <c r="E13" s="110">
        <v>43084</v>
      </c>
      <c r="F13" s="140" t="s">
        <v>613</v>
      </c>
      <c r="G13" s="108" t="s">
        <v>366</v>
      </c>
      <c r="H13" s="141" t="s">
        <v>817</v>
      </c>
      <c r="I13" s="119">
        <v>0.25</v>
      </c>
      <c r="J13" s="142" t="s">
        <v>818</v>
      </c>
      <c r="K13" s="143"/>
    </row>
    <row r="14" spans="1:11" ht="15" x14ac:dyDescent="0.2">
      <c r="A14" s="512" t="s">
        <v>259</v>
      </c>
      <c r="B14" s="513"/>
      <c r="C14" s="513"/>
      <c r="D14" s="513"/>
      <c r="E14" s="513"/>
      <c r="F14" s="513"/>
      <c r="G14" s="513"/>
      <c r="H14" s="513"/>
      <c r="I14" s="513"/>
      <c r="J14" s="513"/>
      <c r="K14" s="514"/>
    </row>
    <row r="15" spans="1:11" ht="188.25" customHeight="1" x14ac:dyDescent="0.2">
      <c r="A15" s="515">
        <v>6</v>
      </c>
      <c r="B15" s="516" t="s">
        <v>296</v>
      </c>
      <c r="C15" s="516" t="s">
        <v>564</v>
      </c>
      <c r="D15" s="517">
        <v>42736</v>
      </c>
      <c r="E15" s="517">
        <v>43100</v>
      </c>
      <c r="F15" s="516" t="s">
        <v>297</v>
      </c>
      <c r="G15" s="516" t="s">
        <v>298</v>
      </c>
      <c r="H15" s="518" t="s">
        <v>694</v>
      </c>
      <c r="I15" s="492">
        <v>0.33</v>
      </c>
      <c r="J15" s="492"/>
      <c r="K15" s="493"/>
    </row>
    <row r="16" spans="1:11" ht="408.75" customHeight="1" x14ac:dyDescent="0.2">
      <c r="A16" s="515"/>
      <c r="B16" s="516"/>
      <c r="C16" s="516"/>
      <c r="D16" s="517"/>
      <c r="E16" s="517"/>
      <c r="F16" s="516"/>
      <c r="G16" s="516"/>
      <c r="H16" s="518"/>
      <c r="I16" s="492"/>
      <c r="J16" s="492"/>
      <c r="K16" s="493"/>
    </row>
    <row r="17" spans="1:11" ht="228" customHeight="1" x14ac:dyDescent="0.2">
      <c r="A17" s="174">
        <v>7</v>
      </c>
      <c r="B17" s="103" t="s">
        <v>294</v>
      </c>
      <c r="C17" s="144" t="s">
        <v>6</v>
      </c>
      <c r="D17" s="104">
        <v>42736</v>
      </c>
      <c r="E17" s="104">
        <v>43100</v>
      </c>
      <c r="F17" s="144" t="s">
        <v>375</v>
      </c>
      <c r="G17" s="102" t="s">
        <v>747</v>
      </c>
      <c r="H17" s="102" t="s">
        <v>749</v>
      </c>
      <c r="I17" s="117"/>
      <c r="J17" s="102" t="s">
        <v>750</v>
      </c>
      <c r="K17" s="175" t="s">
        <v>748</v>
      </c>
    </row>
    <row r="18" spans="1:11" ht="15" x14ac:dyDescent="0.2">
      <c r="A18" s="495" t="s">
        <v>260</v>
      </c>
      <c r="B18" s="496"/>
      <c r="C18" s="496"/>
      <c r="D18" s="496"/>
      <c r="E18" s="496"/>
      <c r="F18" s="496"/>
      <c r="G18" s="496"/>
      <c r="H18" s="496"/>
      <c r="I18" s="496"/>
      <c r="J18" s="496"/>
      <c r="K18" s="497"/>
    </row>
    <row r="19" spans="1:11" ht="222.75" customHeight="1" x14ac:dyDescent="0.2">
      <c r="A19" s="146">
        <v>8</v>
      </c>
      <c r="B19" s="147" t="s">
        <v>567</v>
      </c>
      <c r="C19" s="147" t="s">
        <v>564</v>
      </c>
      <c r="D19" s="95" t="s">
        <v>565</v>
      </c>
      <c r="E19" s="95" t="s">
        <v>565</v>
      </c>
      <c r="F19" s="94" t="s">
        <v>568</v>
      </c>
      <c r="G19" s="147" t="s">
        <v>439</v>
      </c>
      <c r="H19" s="148" t="s">
        <v>819</v>
      </c>
      <c r="I19" s="149">
        <v>0.33</v>
      </c>
      <c r="J19" s="148"/>
      <c r="K19" s="150"/>
    </row>
    <row r="20" spans="1:11" ht="15" x14ac:dyDescent="0.2">
      <c r="A20" s="498" t="s">
        <v>261</v>
      </c>
      <c r="B20" s="499"/>
      <c r="C20" s="499"/>
      <c r="D20" s="499"/>
      <c r="E20" s="499"/>
      <c r="F20" s="499"/>
      <c r="G20" s="499"/>
      <c r="H20" s="499"/>
      <c r="I20" s="499"/>
      <c r="J20" s="499"/>
      <c r="K20" s="500"/>
    </row>
    <row r="21" spans="1:11" ht="281.25" customHeight="1" x14ac:dyDescent="0.2">
      <c r="A21" s="151">
        <v>9</v>
      </c>
      <c r="B21" s="152" t="s">
        <v>563</v>
      </c>
      <c r="C21" s="152" t="s">
        <v>564</v>
      </c>
      <c r="D21" s="153" t="s">
        <v>565</v>
      </c>
      <c r="E21" s="153" t="s">
        <v>565</v>
      </c>
      <c r="F21" s="154" t="s">
        <v>673</v>
      </c>
      <c r="G21" s="154" t="s">
        <v>672</v>
      </c>
      <c r="H21" s="155" t="s">
        <v>820</v>
      </c>
      <c r="I21" s="162">
        <v>0.33</v>
      </c>
      <c r="J21" s="156"/>
      <c r="K21" s="157"/>
    </row>
    <row r="22" spans="1:11" ht="314.25" customHeight="1" thickBot="1" x14ac:dyDescent="0.25">
      <c r="A22" s="158">
        <v>10</v>
      </c>
      <c r="B22" s="159" t="s">
        <v>956</v>
      </c>
      <c r="C22" s="159" t="s">
        <v>564</v>
      </c>
      <c r="D22" s="160" t="s">
        <v>565</v>
      </c>
      <c r="E22" s="160" t="s">
        <v>565</v>
      </c>
      <c r="F22" s="161" t="s">
        <v>616</v>
      </c>
      <c r="G22" s="161" t="s">
        <v>566</v>
      </c>
      <c r="H22" s="176" t="s">
        <v>821</v>
      </c>
      <c r="I22" s="177">
        <v>0.33</v>
      </c>
      <c r="J22" s="178"/>
      <c r="K22" s="179"/>
    </row>
  </sheetData>
  <mergeCells count="20">
    <mergeCell ref="A20:K20"/>
    <mergeCell ref="A2:K3"/>
    <mergeCell ref="A4:K4"/>
    <mergeCell ref="A6:K6"/>
    <mergeCell ref="A10:K10"/>
    <mergeCell ref="A12:K12"/>
    <mergeCell ref="A14:K14"/>
    <mergeCell ref="A15:A16"/>
    <mergeCell ref="B15:B16"/>
    <mergeCell ref="C15:C16"/>
    <mergeCell ref="D15:D16"/>
    <mergeCell ref="E15:E16"/>
    <mergeCell ref="F15:F16"/>
    <mergeCell ref="G15:G16"/>
    <mergeCell ref="H15:H16"/>
    <mergeCell ref="I15:I16"/>
    <mergeCell ref="J15:J16"/>
    <mergeCell ref="K15:K16"/>
    <mergeCell ref="A1:K1"/>
    <mergeCell ref="A18:K1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L27"/>
  <sheetViews>
    <sheetView zoomScale="85" zoomScaleNormal="85" workbookViewId="0">
      <pane ySplit="6" topLeftCell="A26" activePane="bottomLeft" state="frozen"/>
      <selection pane="bottomLeft" activeCell="D27" sqref="D27"/>
    </sheetView>
  </sheetViews>
  <sheetFormatPr baseColWidth="10" defaultRowHeight="12.75" x14ac:dyDescent="0.2"/>
  <cols>
    <col min="1" max="1" width="11.42578125" style="1"/>
    <col min="2" max="2" width="27.5703125" style="1" customWidth="1"/>
    <col min="3" max="3" width="24.28515625" style="1" customWidth="1"/>
    <col min="4" max="4" width="18.140625" style="1" customWidth="1"/>
    <col min="5" max="5" width="18.42578125" style="1" customWidth="1"/>
    <col min="6" max="6" width="22.5703125" style="1" customWidth="1"/>
    <col min="7" max="7" width="27.42578125" style="1" customWidth="1"/>
    <col min="8" max="8" width="18.28515625" style="1" customWidth="1"/>
    <col min="9" max="9" width="29.28515625" style="1" customWidth="1"/>
    <col min="10" max="10" width="11.42578125" style="1"/>
    <col min="11" max="11" width="29.28515625" style="1" customWidth="1"/>
    <col min="12" max="12" width="25.5703125" style="1" customWidth="1"/>
    <col min="13" max="16384" width="11.42578125" style="1"/>
  </cols>
  <sheetData>
    <row r="1" spans="1:12" x14ac:dyDescent="0.2">
      <c r="A1" s="519"/>
      <c r="B1" s="519"/>
      <c r="C1" s="519"/>
      <c r="D1" s="519"/>
      <c r="E1" s="519"/>
      <c r="F1" s="519"/>
      <c r="G1" s="519"/>
      <c r="H1" s="519"/>
      <c r="I1" s="519"/>
      <c r="J1" s="519"/>
      <c r="K1" s="519"/>
      <c r="L1" s="519"/>
    </row>
    <row r="2" spans="1:12" x14ac:dyDescent="0.2">
      <c r="A2" s="477" t="s">
        <v>262</v>
      </c>
      <c r="B2" s="477"/>
      <c r="C2" s="477"/>
      <c r="D2" s="477"/>
      <c r="E2" s="477"/>
      <c r="F2" s="477"/>
      <c r="G2" s="477"/>
      <c r="H2" s="477"/>
      <c r="I2" s="477"/>
      <c r="J2" s="477"/>
      <c r="K2" s="477"/>
      <c r="L2" s="477"/>
    </row>
    <row r="3" spans="1:12" x14ac:dyDescent="0.2">
      <c r="A3" s="477"/>
      <c r="B3" s="477"/>
      <c r="C3" s="477"/>
      <c r="D3" s="477"/>
      <c r="E3" s="477"/>
      <c r="F3" s="477"/>
      <c r="G3" s="477"/>
      <c r="H3" s="477"/>
      <c r="I3" s="477"/>
      <c r="J3" s="477"/>
      <c r="K3" s="477"/>
      <c r="L3" s="477"/>
    </row>
    <row r="4" spans="1:12" ht="15.75" x14ac:dyDescent="0.2">
      <c r="A4" s="445" t="s">
        <v>244</v>
      </c>
      <c r="B4" s="445"/>
      <c r="C4" s="445"/>
      <c r="D4" s="445"/>
      <c r="E4" s="526" t="s">
        <v>952</v>
      </c>
      <c r="F4" s="527"/>
      <c r="G4" s="527"/>
      <c r="H4" s="527"/>
      <c r="I4" s="527"/>
      <c r="J4" s="527"/>
      <c r="K4" s="527"/>
      <c r="L4" s="528"/>
    </row>
    <row r="5" spans="1:12" ht="30" x14ac:dyDescent="0.2">
      <c r="A5" s="53" t="s">
        <v>206</v>
      </c>
      <c r="B5" s="55" t="s">
        <v>245</v>
      </c>
      <c r="C5" s="55" t="s">
        <v>136</v>
      </c>
      <c r="D5" s="55" t="s">
        <v>246</v>
      </c>
      <c r="E5" s="55" t="s">
        <v>138</v>
      </c>
      <c r="F5" s="55" t="s">
        <v>247</v>
      </c>
      <c r="G5" s="53" t="s">
        <v>248</v>
      </c>
      <c r="H5" s="53" t="s">
        <v>263</v>
      </c>
      <c r="I5" s="53" t="s">
        <v>249</v>
      </c>
      <c r="J5" s="54" t="s">
        <v>216</v>
      </c>
      <c r="K5" s="53" t="s">
        <v>250</v>
      </c>
      <c r="L5" s="54" t="s">
        <v>251</v>
      </c>
    </row>
    <row r="6" spans="1:12" ht="15" x14ac:dyDescent="0.2">
      <c r="A6" s="529" t="s">
        <v>264</v>
      </c>
      <c r="B6" s="530"/>
      <c r="C6" s="530"/>
      <c r="D6" s="530"/>
      <c r="E6" s="530"/>
      <c r="F6" s="530"/>
      <c r="G6" s="530"/>
      <c r="H6" s="530"/>
      <c r="I6" s="530"/>
      <c r="J6" s="530"/>
      <c r="K6" s="530"/>
      <c r="L6" s="531"/>
    </row>
    <row r="7" spans="1:12" ht="270" customHeight="1" x14ac:dyDescent="0.2">
      <c r="A7" s="168">
        <v>1</v>
      </c>
      <c r="B7" s="121" t="s">
        <v>377</v>
      </c>
      <c r="C7" s="121" t="s">
        <v>637</v>
      </c>
      <c r="D7" s="122">
        <v>42736</v>
      </c>
      <c r="E7" s="122">
        <v>43100</v>
      </c>
      <c r="F7" s="123" t="s">
        <v>638</v>
      </c>
      <c r="G7" s="124" t="s">
        <v>639</v>
      </c>
      <c r="H7" s="124" t="s">
        <v>640</v>
      </c>
      <c r="I7" s="126" t="s">
        <v>752</v>
      </c>
      <c r="J7" s="163">
        <v>0.33</v>
      </c>
      <c r="K7" s="200" t="s">
        <v>753</v>
      </c>
      <c r="L7" s="128"/>
    </row>
    <row r="8" spans="1:12" ht="244.5" customHeight="1" x14ac:dyDescent="0.2">
      <c r="A8" s="168">
        <v>2</v>
      </c>
      <c r="B8" s="121" t="s">
        <v>617</v>
      </c>
      <c r="C8" s="121" t="s">
        <v>606</v>
      </c>
      <c r="D8" s="122">
        <v>42736</v>
      </c>
      <c r="E8" s="122">
        <v>43100</v>
      </c>
      <c r="F8" s="123" t="s">
        <v>618</v>
      </c>
      <c r="G8" s="201" t="s">
        <v>619</v>
      </c>
      <c r="H8" s="124" t="s">
        <v>620</v>
      </c>
      <c r="I8" s="126" t="s">
        <v>751</v>
      </c>
      <c r="J8" s="163">
        <v>0.33</v>
      </c>
      <c r="K8" s="200"/>
      <c r="L8" s="128"/>
    </row>
    <row r="9" spans="1:12" ht="15" x14ac:dyDescent="0.2">
      <c r="A9" s="532" t="s">
        <v>265</v>
      </c>
      <c r="B9" s="533"/>
      <c r="C9" s="533"/>
      <c r="D9" s="533"/>
      <c r="E9" s="533"/>
      <c r="F9" s="533"/>
      <c r="G9" s="533"/>
      <c r="H9" s="533"/>
      <c r="I9" s="533"/>
      <c r="J9" s="533"/>
      <c r="K9" s="533"/>
      <c r="L9" s="534"/>
    </row>
    <row r="10" spans="1:12" ht="242.25" customHeight="1" x14ac:dyDescent="0.2">
      <c r="A10" s="169">
        <v>3</v>
      </c>
      <c r="B10" s="130" t="s">
        <v>300</v>
      </c>
      <c r="C10" s="199" t="s">
        <v>633</v>
      </c>
      <c r="D10" s="131">
        <v>42736</v>
      </c>
      <c r="E10" s="131">
        <v>43100</v>
      </c>
      <c r="F10" s="197" t="s">
        <v>299</v>
      </c>
      <c r="G10" s="197" t="s">
        <v>295</v>
      </c>
      <c r="H10" s="197" t="s">
        <v>301</v>
      </c>
      <c r="I10" s="135" t="s">
        <v>767</v>
      </c>
      <c r="J10" s="136">
        <v>1</v>
      </c>
      <c r="K10" s="137" t="s">
        <v>768</v>
      </c>
      <c r="L10" s="138"/>
    </row>
    <row r="11" spans="1:12" ht="228.75" customHeight="1" x14ac:dyDescent="0.2">
      <c r="A11" s="169">
        <v>4</v>
      </c>
      <c r="B11" s="130" t="s">
        <v>761</v>
      </c>
      <c r="C11" s="197" t="s">
        <v>634</v>
      </c>
      <c r="D11" s="131">
        <v>42795</v>
      </c>
      <c r="E11" s="131">
        <v>43008</v>
      </c>
      <c r="F11" s="131" t="s">
        <v>378</v>
      </c>
      <c r="G11" s="131" t="s">
        <v>379</v>
      </c>
      <c r="H11" s="131" t="s">
        <v>380</v>
      </c>
      <c r="I11" s="135" t="s">
        <v>762</v>
      </c>
      <c r="J11" s="136">
        <v>0.33</v>
      </c>
      <c r="K11" s="137"/>
      <c r="L11" s="138"/>
    </row>
    <row r="12" spans="1:12" ht="210" customHeight="1" x14ac:dyDescent="0.2">
      <c r="A12" s="169">
        <v>5</v>
      </c>
      <c r="B12" s="130" t="s">
        <v>621</v>
      </c>
      <c r="C12" s="197" t="s">
        <v>606</v>
      </c>
      <c r="D12" s="131">
        <v>42736</v>
      </c>
      <c r="E12" s="131">
        <v>43100</v>
      </c>
      <c r="F12" s="133" t="s">
        <v>622</v>
      </c>
      <c r="G12" s="198" t="s">
        <v>623</v>
      </c>
      <c r="H12" s="133" t="s">
        <v>620</v>
      </c>
      <c r="I12" s="135" t="s">
        <v>754</v>
      </c>
      <c r="J12" s="136">
        <v>0.33</v>
      </c>
      <c r="K12" s="137"/>
      <c r="L12" s="138"/>
    </row>
    <row r="13" spans="1:12" ht="210" customHeight="1" x14ac:dyDescent="0.2">
      <c r="A13" s="169">
        <v>6</v>
      </c>
      <c r="B13" s="130" t="s">
        <v>755</v>
      </c>
      <c r="C13" s="197" t="s">
        <v>606</v>
      </c>
      <c r="D13" s="131">
        <v>42736</v>
      </c>
      <c r="E13" s="131">
        <v>43100</v>
      </c>
      <c r="F13" s="133" t="s">
        <v>757</v>
      </c>
      <c r="G13" s="198" t="s">
        <v>756</v>
      </c>
      <c r="H13" s="133" t="s">
        <v>620</v>
      </c>
      <c r="I13" s="135" t="s">
        <v>758</v>
      </c>
      <c r="J13" s="136">
        <v>0.33</v>
      </c>
      <c r="K13" s="137"/>
      <c r="L13" s="138"/>
    </row>
    <row r="14" spans="1:12" ht="15" x14ac:dyDescent="0.2">
      <c r="A14" s="535" t="s">
        <v>266</v>
      </c>
      <c r="B14" s="536"/>
      <c r="C14" s="536"/>
      <c r="D14" s="536"/>
      <c r="E14" s="536"/>
      <c r="F14" s="536"/>
      <c r="G14" s="536"/>
      <c r="H14" s="536"/>
      <c r="I14" s="536"/>
      <c r="J14" s="536"/>
      <c r="K14" s="536"/>
      <c r="L14" s="537"/>
    </row>
    <row r="15" spans="1:12" ht="162.75" customHeight="1" x14ac:dyDescent="0.2">
      <c r="A15" s="170">
        <v>7</v>
      </c>
      <c r="B15" s="114" t="s">
        <v>624</v>
      </c>
      <c r="C15" s="109" t="s">
        <v>760</v>
      </c>
      <c r="D15" s="192">
        <v>42736</v>
      </c>
      <c r="E15" s="192">
        <v>42886</v>
      </c>
      <c r="F15" s="140" t="s">
        <v>625</v>
      </c>
      <c r="G15" s="114" t="s">
        <v>626</v>
      </c>
      <c r="H15" s="140" t="s">
        <v>620</v>
      </c>
      <c r="I15" s="141" t="s">
        <v>895</v>
      </c>
      <c r="J15" s="119">
        <v>0.33</v>
      </c>
      <c r="K15" s="142"/>
      <c r="L15" s="171"/>
    </row>
    <row r="16" spans="1:12" ht="201.75" customHeight="1" x14ac:dyDescent="0.2">
      <c r="A16" s="170">
        <v>8</v>
      </c>
      <c r="B16" s="114" t="s">
        <v>627</v>
      </c>
      <c r="C16" s="109" t="s">
        <v>606</v>
      </c>
      <c r="D16" s="192">
        <v>42736</v>
      </c>
      <c r="E16" s="192">
        <v>43100</v>
      </c>
      <c r="F16" s="140" t="s">
        <v>628</v>
      </c>
      <c r="G16" s="194" t="s">
        <v>629</v>
      </c>
      <c r="H16" s="140" t="s">
        <v>620</v>
      </c>
      <c r="I16" s="141" t="s">
        <v>759</v>
      </c>
      <c r="J16" s="119">
        <v>0.33</v>
      </c>
      <c r="K16" s="142"/>
      <c r="L16" s="171"/>
    </row>
    <row r="17" spans="1:12" ht="184.5" customHeight="1" x14ac:dyDescent="0.2">
      <c r="A17" s="170">
        <v>9</v>
      </c>
      <c r="B17" s="114" t="s">
        <v>630</v>
      </c>
      <c r="C17" s="109" t="s">
        <v>760</v>
      </c>
      <c r="D17" s="192">
        <v>42887</v>
      </c>
      <c r="E17" s="192">
        <v>43100</v>
      </c>
      <c r="F17" s="140" t="s">
        <v>631</v>
      </c>
      <c r="G17" s="194" t="s">
        <v>632</v>
      </c>
      <c r="H17" s="140" t="s">
        <v>620</v>
      </c>
      <c r="I17" s="112" t="s">
        <v>896</v>
      </c>
      <c r="J17" s="119">
        <v>0.2</v>
      </c>
      <c r="K17" s="195" t="s">
        <v>897</v>
      </c>
      <c r="L17" s="196">
        <v>42886</v>
      </c>
    </row>
    <row r="18" spans="1:12" ht="102" customHeight="1" x14ac:dyDescent="0.2">
      <c r="A18" s="170">
        <v>10</v>
      </c>
      <c r="B18" s="108" t="s">
        <v>422</v>
      </c>
      <c r="C18" s="193" t="s">
        <v>119</v>
      </c>
      <c r="D18" s="192">
        <v>42736</v>
      </c>
      <c r="E18" s="192">
        <v>43100</v>
      </c>
      <c r="F18" s="140" t="s">
        <v>423</v>
      </c>
      <c r="G18" s="140" t="s">
        <v>650</v>
      </c>
      <c r="H18" s="140" t="s">
        <v>651</v>
      </c>
      <c r="I18" s="66" t="s">
        <v>723</v>
      </c>
      <c r="J18" s="119">
        <v>0.2</v>
      </c>
      <c r="K18" s="142"/>
      <c r="L18" s="171"/>
    </row>
    <row r="19" spans="1:12" ht="102" customHeight="1" x14ac:dyDescent="0.2">
      <c r="A19" s="170">
        <v>11</v>
      </c>
      <c r="B19" s="108" t="s">
        <v>424</v>
      </c>
      <c r="C19" s="193" t="s">
        <v>119</v>
      </c>
      <c r="D19" s="192">
        <v>42736</v>
      </c>
      <c r="E19" s="192">
        <v>43100</v>
      </c>
      <c r="F19" s="140" t="s">
        <v>425</v>
      </c>
      <c r="G19" s="140" t="s">
        <v>659</v>
      </c>
      <c r="H19" s="109" t="s">
        <v>674</v>
      </c>
      <c r="I19" s="66" t="s">
        <v>724</v>
      </c>
      <c r="J19" s="119">
        <v>0.2</v>
      </c>
      <c r="K19" s="142"/>
      <c r="L19" s="171"/>
    </row>
    <row r="20" spans="1:12" ht="102" customHeight="1" x14ac:dyDescent="0.2">
      <c r="A20" s="170">
        <v>11</v>
      </c>
      <c r="B20" s="170" t="s">
        <v>966</v>
      </c>
      <c r="C20" s="193" t="s">
        <v>119</v>
      </c>
      <c r="D20" s="192">
        <v>42736</v>
      </c>
      <c r="E20" s="192">
        <v>43100</v>
      </c>
      <c r="F20" s="140" t="s">
        <v>426</v>
      </c>
      <c r="G20" s="140" t="s">
        <v>675</v>
      </c>
      <c r="H20" s="109" t="s">
        <v>675</v>
      </c>
      <c r="I20" s="66" t="s">
        <v>725</v>
      </c>
      <c r="J20" s="119">
        <v>0.25</v>
      </c>
      <c r="K20" s="142"/>
      <c r="L20" s="171"/>
    </row>
    <row r="21" spans="1:12" ht="174" customHeight="1" x14ac:dyDescent="0.2">
      <c r="A21" s="170">
        <v>12</v>
      </c>
      <c r="B21" s="170" t="s">
        <v>967</v>
      </c>
      <c r="C21" s="193" t="s">
        <v>119</v>
      </c>
      <c r="D21" s="192">
        <v>42736</v>
      </c>
      <c r="E21" s="192">
        <v>43100</v>
      </c>
      <c r="F21" s="140" t="s">
        <v>427</v>
      </c>
      <c r="G21" s="140" t="s">
        <v>428</v>
      </c>
      <c r="H21" s="109" t="s">
        <v>677</v>
      </c>
      <c r="I21" s="191" t="s">
        <v>726</v>
      </c>
      <c r="J21" s="119">
        <v>1</v>
      </c>
      <c r="K21" s="142"/>
      <c r="L21" s="171"/>
    </row>
    <row r="22" spans="1:12" ht="217.5" customHeight="1" x14ac:dyDescent="0.2">
      <c r="A22" s="170">
        <v>13</v>
      </c>
      <c r="B22" s="108" t="s">
        <v>968</v>
      </c>
      <c r="C22" s="109" t="s">
        <v>636</v>
      </c>
      <c r="D22" s="192">
        <v>42856</v>
      </c>
      <c r="E22" s="192">
        <v>43100</v>
      </c>
      <c r="F22" s="140" t="s">
        <v>381</v>
      </c>
      <c r="G22" s="140" t="s">
        <v>382</v>
      </c>
      <c r="H22" s="140" t="s">
        <v>676</v>
      </c>
      <c r="I22" s="195" t="s">
        <v>965</v>
      </c>
      <c r="J22" s="119">
        <v>0</v>
      </c>
      <c r="K22" s="142"/>
      <c r="L22" s="171"/>
    </row>
    <row r="23" spans="1:12" ht="217.5" customHeight="1" x14ac:dyDescent="0.2">
      <c r="A23" s="170">
        <v>14</v>
      </c>
      <c r="B23" s="114" t="s">
        <v>624</v>
      </c>
      <c r="C23" s="109" t="s">
        <v>635</v>
      </c>
      <c r="D23" s="192">
        <v>42736</v>
      </c>
      <c r="E23" s="192">
        <v>42886</v>
      </c>
      <c r="F23" s="140" t="s">
        <v>625</v>
      </c>
      <c r="G23" s="114" t="s">
        <v>626</v>
      </c>
      <c r="H23" s="140" t="s">
        <v>620</v>
      </c>
      <c r="I23" s="112" t="s">
        <v>898</v>
      </c>
      <c r="J23" s="119">
        <v>0.33</v>
      </c>
      <c r="K23" s="142"/>
      <c r="L23" s="171"/>
    </row>
    <row r="24" spans="1:12" ht="15" x14ac:dyDescent="0.2">
      <c r="A24" s="523" t="s">
        <v>267</v>
      </c>
      <c r="B24" s="524"/>
      <c r="C24" s="524"/>
      <c r="D24" s="524"/>
      <c r="E24" s="524"/>
      <c r="F24" s="524"/>
      <c r="G24" s="524"/>
      <c r="H24" s="524"/>
      <c r="I24" s="524"/>
      <c r="J24" s="524"/>
      <c r="K24" s="524"/>
      <c r="L24" s="525"/>
    </row>
    <row r="25" spans="1:12" ht="155.25" customHeight="1" x14ac:dyDescent="0.2">
      <c r="A25" s="184">
        <v>15</v>
      </c>
      <c r="B25" s="185" t="s">
        <v>569</v>
      </c>
      <c r="C25" s="185" t="s">
        <v>570</v>
      </c>
      <c r="D25" s="186">
        <v>42461</v>
      </c>
      <c r="E25" s="186">
        <v>42714</v>
      </c>
      <c r="F25" s="103" t="s">
        <v>571</v>
      </c>
      <c r="G25" s="185" t="s">
        <v>572</v>
      </c>
      <c r="H25" s="102" t="s">
        <v>678</v>
      </c>
      <c r="I25" s="187" t="s">
        <v>822</v>
      </c>
      <c r="J25" s="188">
        <v>0.33329999999999999</v>
      </c>
      <c r="K25" s="189"/>
      <c r="L25" s="190"/>
    </row>
    <row r="26" spans="1:12" ht="15" x14ac:dyDescent="0.2">
      <c r="A26" s="520" t="s">
        <v>268</v>
      </c>
      <c r="B26" s="521"/>
      <c r="C26" s="521"/>
      <c r="D26" s="521"/>
      <c r="E26" s="521"/>
      <c r="F26" s="521"/>
      <c r="G26" s="521"/>
      <c r="H26" s="521"/>
      <c r="I26" s="521"/>
      <c r="J26" s="521"/>
      <c r="K26" s="521"/>
      <c r="L26" s="522"/>
    </row>
    <row r="27" spans="1:12" ht="165" customHeight="1" x14ac:dyDescent="0.2">
      <c r="A27" s="172">
        <v>16</v>
      </c>
      <c r="B27" s="180" t="s">
        <v>969</v>
      </c>
      <c r="C27" s="181" t="s">
        <v>383</v>
      </c>
      <c r="D27" s="182">
        <v>42795</v>
      </c>
      <c r="E27" s="182">
        <v>43100</v>
      </c>
      <c r="F27" s="289" t="s">
        <v>823</v>
      </c>
      <c r="G27" s="289" t="s">
        <v>824</v>
      </c>
      <c r="H27" s="289" t="s">
        <v>825</v>
      </c>
      <c r="I27" s="180" t="s">
        <v>826</v>
      </c>
      <c r="J27" s="116">
        <v>0.33329999999999999</v>
      </c>
      <c r="K27" s="180"/>
      <c r="L27" s="183"/>
    </row>
  </sheetData>
  <mergeCells count="9">
    <mergeCell ref="A1:L1"/>
    <mergeCell ref="A26:L26"/>
    <mergeCell ref="A24:L24"/>
    <mergeCell ref="A2:L3"/>
    <mergeCell ref="A4:D4"/>
    <mergeCell ref="E4:L4"/>
    <mergeCell ref="A6:L6"/>
    <mergeCell ref="A9:L9"/>
    <mergeCell ref="A14:L14"/>
  </mergeCells>
  <hyperlinks>
    <hyperlink ref="G8" r:id="rId1"/>
    <hyperlink ref="G12" r:id="rId2"/>
    <hyperlink ref="G16" r:id="rId3"/>
    <hyperlink ref="G17" r:id="rId4"/>
    <hyperlink ref="G13" r:id="rId5"/>
  </hyperlinks>
  <pageMargins left="0.7" right="0.7" top="0.75" bottom="0.75" header="0.3" footer="0.3"/>
  <pageSetup orientation="portrait" r:id="rId6"/>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K12"/>
  <sheetViews>
    <sheetView topLeftCell="A10" zoomScale="70" zoomScaleNormal="70" workbookViewId="0">
      <selection activeCell="H7" sqref="H7"/>
    </sheetView>
  </sheetViews>
  <sheetFormatPr baseColWidth="10" defaultRowHeight="12.75" x14ac:dyDescent="0.2"/>
  <cols>
    <col min="1" max="1" width="13.5703125" style="1" customWidth="1"/>
    <col min="2" max="2" width="16.85546875" style="1" customWidth="1"/>
    <col min="3" max="3" width="25.140625" style="1" customWidth="1"/>
    <col min="4" max="4" width="17.28515625" style="1" customWidth="1"/>
    <col min="5" max="5" width="17.7109375" style="1" customWidth="1"/>
    <col min="6" max="6" width="29.85546875" style="1" customWidth="1"/>
    <col min="7" max="7" width="20.140625" style="1" customWidth="1"/>
    <col min="8" max="8" width="27" style="1" customWidth="1"/>
    <col min="9" max="9" width="11.42578125" style="1"/>
    <col min="10" max="10" width="25.7109375" style="1" customWidth="1"/>
    <col min="11" max="11" width="29" style="1" customWidth="1"/>
    <col min="12" max="16384" width="11.42578125" style="1"/>
  </cols>
  <sheetData>
    <row r="1" spans="1:11" ht="13.5" thickBot="1" x14ac:dyDescent="0.25">
      <c r="A1" s="543"/>
      <c r="B1" s="543"/>
      <c r="C1" s="543"/>
      <c r="D1" s="543"/>
      <c r="E1" s="543"/>
      <c r="F1" s="543"/>
      <c r="G1" s="543"/>
      <c r="H1" s="543"/>
      <c r="I1" s="543"/>
      <c r="J1" s="543"/>
      <c r="K1" s="543"/>
    </row>
    <row r="2" spans="1:11" x14ac:dyDescent="0.2">
      <c r="A2" s="486" t="s">
        <v>269</v>
      </c>
      <c r="B2" s="487"/>
      <c r="C2" s="487"/>
      <c r="D2" s="487"/>
      <c r="E2" s="487"/>
      <c r="F2" s="487"/>
      <c r="G2" s="487"/>
      <c r="H2" s="487"/>
      <c r="I2" s="487"/>
      <c r="J2" s="487"/>
      <c r="K2" s="488"/>
    </row>
    <row r="3" spans="1:11" ht="13.5" thickBot="1" x14ac:dyDescent="0.25">
      <c r="A3" s="538"/>
      <c r="B3" s="539"/>
      <c r="C3" s="539"/>
      <c r="D3" s="539"/>
      <c r="E3" s="539"/>
      <c r="F3" s="539"/>
      <c r="G3" s="539"/>
      <c r="H3" s="539"/>
      <c r="I3" s="539"/>
      <c r="J3" s="539"/>
      <c r="K3" s="540"/>
    </row>
    <row r="4" spans="1:11" ht="18" x14ac:dyDescent="0.2">
      <c r="A4" s="541" t="s">
        <v>953</v>
      </c>
      <c r="B4" s="542"/>
      <c r="C4" s="542"/>
      <c r="D4" s="542"/>
      <c r="E4" s="542"/>
      <c r="F4" s="542"/>
      <c r="G4" s="542"/>
      <c r="H4" s="542"/>
      <c r="I4" s="542"/>
      <c r="J4" s="542"/>
      <c r="K4" s="542"/>
    </row>
    <row r="5" spans="1:11" ht="30" x14ac:dyDescent="0.2">
      <c r="A5" s="53" t="s">
        <v>206</v>
      </c>
      <c r="B5" s="53" t="s">
        <v>245</v>
      </c>
      <c r="C5" s="53" t="s">
        <v>136</v>
      </c>
      <c r="D5" s="53" t="s">
        <v>246</v>
      </c>
      <c r="E5" s="53" t="s">
        <v>138</v>
      </c>
      <c r="F5" s="53" t="s">
        <v>247</v>
      </c>
      <c r="G5" s="53" t="s">
        <v>248</v>
      </c>
      <c r="H5" s="53" t="s">
        <v>249</v>
      </c>
      <c r="I5" s="54" t="s">
        <v>216</v>
      </c>
      <c r="J5" s="53" t="s">
        <v>250</v>
      </c>
      <c r="K5" s="54" t="s">
        <v>251</v>
      </c>
    </row>
    <row r="6" spans="1:11" ht="15" x14ac:dyDescent="0.2">
      <c r="A6" s="529" t="s">
        <v>264</v>
      </c>
      <c r="B6" s="530"/>
      <c r="C6" s="530"/>
      <c r="D6" s="530"/>
      <c r="E6" s="530"/>
      <c r="F6" s="530"/>
      <c r="G6" s="530"/>
      <c r="H6" s="530"/>
      <c r="I6" s="530"/>
      <c r="J6" s="530"/>
      <c r="K6" s="531"/>
    </row>
    <row r="7" spans="1:11" ht="255.75" customHeight="1" x14ac:dyDescent="0.2">
      <c r="A7" s="168">
        <v>1</v>
      </c>
      <c r="B7" s="121" t="s">
        <v>367</v>
      </c>
      <c r="C7" s="203" t="s">
        <v>368</v>
      </c>
      <c r="D7" s="122">
        <v>42826</v>
      </c>
      <c r="E7" s="122">
        <v>43079</v>
      </c>
      <c r="F7" s="123" t="s">
        <v>369</v>
      </c>
      <c r="G7" s="124" t="s">
        <v>370</v>
      </c>
      <c r="H7" s="126" t="s">
        <v>727</v>
      </c>
      <c r="I7" s="163">
        <v>0.2</v>
      </c>
      <c r="J7" s="200"/>
      <c r="K7" s="128"/>
    </row>
    <row r="8" spans="1:11" ht="219.75" customHeight="1" x14ac:dyDescent="0.2">
      <c r="A8" s="168">
        <v>2</v>
      </c>
      <c r="B8" s="121" t="s">
        <v>371</v>
      </c>
      <c r="C8" s="203" t="s">
        <v>372</v>
      </c>
      <c r="D8" s="122">
        <v>42795</v>
      </c>
      <c r="E8" s="122" t="s">
        <v>373</v>
      </c>
      <c r="F8" s="123" t="s">
        <v>374</v>
      </c>
      <c r="G8" s="124" t="s">
        <v>370</v>
      </c>
      <c r="H8" s="126" t="s">
        <v>805</v>
      </c>
      <c r="I8" s="163">
        <v>0.05</v>
      </c>
      <c r="J8" s="204"/>
      <c r="K8" s="128"/>
    </row>
    <row r="9" spans="1:11" ht="137.25" customHeight="1" x14ac:dyDescent="0.2">
      <c r="A9" s="168">
        <v>3</v>
      </c>
      <c r="B9" s="121" t="s">
        <v>763</v>
      </c>
      <c r="C9" s="203" t="s">
        <v>6</v>
      </c>
      <c r="D9" s="122">
        <v>42736</v>
      </c>
      <c r="E9" s="122">
        <v>43100</v>
      </c>
      <c r="F9" s="121" t="s">
        <v>764</v>
      </c>
      <c r="G9" s="201" t="s">
        <v>619</v>
      </c>
      <c r="H9" s="126" t="s">
        <v>765</v>
      </c>
      <c r="I9" s="163">
        <v>0.33</v>
      </c>
      <c r="J9" s="200"/>
      <c r="K9" s="128"/>
    </row>
    <row r="10" spans="1:11" ht="304.5" customHeight="1" x14ac:dyDescent="0.2">
      <c r="A10" s="168">
        <v>4</v>
      </c>
      <c r="B10" s="121" t="s">
        <v>772</v>
      </c>
      <c r="C10" s="203" t="s">
        <v>771</v>
      </c>
      <c r="D10" s="122">
        <v>42736</v>
      </c>
      <c r="E10" s="122">
        <v>43100</v>
      </c>
      <c r="F10" s="121" t="s">
        <v>773</v>
      </c>
      <c r="G10" s="201" t="s">
        <v>774</v>
      </c>
      <c r="H10" s="126" t="s">
        <v>779</v>
      </c>
      <c r="I10" s="163">
        <v>0.33</v>
      </c>
      <c r="J10" s="200"/>
      <c r="K10" s="128"/>
    </row>
    <row r="11" spans="1:11" ht="235.5" customHeight="1" x14ac:dyDescent="0.2">
      <c r="A11" s="200">
        <v>5</v>
      </c>
      <c r="B11" s="205" t="s">
        <v>777</v>
      </c>
      <c r="C11" s="206" t="s">
        <v>606</v>
      </c>
      <c r="D11" s="122">
        <v>42736</v>
      </c>
      <c r="E11" s="122">
        <v>43100</v>
      </c>
      <c r="F11" s="207" t="s">
        <v>776</v>
      </c>
      <c r="G11" s="202" t="s">
        <v>778</v>
      </c>
      <c r="H11" s="207" t="s">
        <v>780</v>
      </c>
      <c r="I11" s="163">
        <v>0.33</v>
      </c>
      <c r="J11" s="200"/>
      <c r="K11" s="128"/>
    </row>
    <row r="12" spans="1:11" ht="280.5" x14ac:dyDescent="0.2">
      <c r="A12" s="168">
        <v>6</v>
      </c>
      <c r="B12" s="208" t="s">
        <v>514</v>
      </c>
      <c r="C12" s="203" t="s">
        <v>513</v>
      </c>
      <c r="D12" s="122">
        <v>42736</v>
      </c>
      <c r="E12" s="122">
        <v>43100</v>
      </c>
      <c r="F12" s="208" t="s">
        <v>515</v>
      </c>
      <c r="G12" s="124" t="s">
        <v>516</v>
      </c>
      <c r="H12" s="126" t="s">
        <v>904</v>
      </c>
      <c r="I12" s="163">
        <v>0.5</v>
      </c>
      <c r="J12" s="200"/>
      <c r="K12" s="128"/>
    </row>
  </sheetData>
  <mergeCells count="4">
    <mergeCell ref="A2:K3"/>
    <mergeCell ref="A4:K4"/>
    <mergeCell ref="A6:K6"/>
    <mergeCell ref="A1:K1"/>
  </mergeCells>
  <hyperlinks>
    <hyperlink ref="G9"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INFORMACIÓN</vt:lpstr>
      <vt:lpstr>POLITICA RIESGOS</vt:lpstr>
      <vt:lpstr>COMPONENTE 1 -MATRIZ DE RIESGOS</vt:lpstr>
      <vt:lpstr>COMPONENTE 2 - ANTITRAMITES</vt:lpstr>
      <vt:lpstr>COMP. 3 - RENDICION DE CUENTAS</vt:lpstr>
      <vt:lpstr>COMP. 4 - ATENCION AL CIUDADANO</vt:lpstr>
      <vt:lpstr>COMPONENTE 5 - TRANSPARENCIA</vt:lpstr>
      <vt:lpstr>COMP.6 -INICIATIVAS ADICIONALES</vt:lpstr>
      <vt:lpstr>Hoja1</vt:lpstr>
      <vt:lpstr>'COMPONENTE 1 -MATRIZ DE RIESGOS'!Área_de_impresión</vt:lpstr>
      <vt:lpstr>'POLITICA RIESGOS'!Área_de_impresión</vt:lpstr>
      <vt:lpstr>INFORMACIÓN!DIA</vt:lpstr>
      <vt:lpstr>'COMPONENTE 1 -MATRIZ DE RIESGOS'!Títulos_a_imprimir</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Claudia Marcela García</cp:lastModifiedBy>
  <cp:lastPrinted>2016-06-28T21:40:01Z</cp:lastPrinted>
  <dcterms:created xsi:type="dcterms:W3CDTF">2006-10-31T20:51:49Z</dcterms:created>
  <dcterms:modified xsi:type="dcterms:W3CDTF">2017-05-16T21:13:21Z</dcterms:modified>
</cp:coreProperties>
</file>